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510"/>
  <workbookPr/>
  <mc:AlternateContent xmlns:mc="http://schemas.openxmlformats.org/markup-compatibility/2006">
    <mc:Choice Requires="x15">
      <x15ac:absPath xmlns:x15ac="http://schemas.microsoft.com/office/spreadsheetml/2010/11/ac" url="/Volumes/DATA/Kuliah S1 &amp; S2/TESIS/DATA/SNSE/"/>
    </mc:Choice>
  </mc:AlternateContent>
  <bookViews>
    <workbookView xWindow="120" yWindow="460" windowWidth="22980" windowHeight="14800"/>
  </bookViews>
  <sheets>
    <sheet name="sam105" sheetId="1" r:id="rId1"/>
    <sheet name="sam37" sheetId="2" r:id="rId2"/>
    <sheet name="sam13" sheetId="3" r:id="rId3"/>
    <sheet name="Sheet1" sheetId="4" r:id="rId4"/>
    <sheet name="Sheet2" sheetId="5" r:id="rId5"/>
    <sheet name="Sheet3" sheetId="6" r:id="rId6"/>
    <sheet name="Sheet4" sheetId="7" r:id="rId7"/>
    <sheet name="Sheet5" sheetId="8" r:id="rId8"/>
    <sheet name="Sheet6" sheetId="9" r:id="rId9"/>
    <sheet name="Sheet7" sheetId="10" r:id="rId10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5" l="1"/>
  <c r="O5" i="5"/>
  <c r="P5" i="5"/>
  <c r="Q5" i="5"/>
  <c r="R5" i="5"/>
  <c r="S5" i="5"/>
  <c r="T5" i="5"/>
  <c r="U5" i="5"/>
  <c r="W5" i="5"/>
  <c r="N6" i="5"/>
  <c r="O6" i="5"/>
  <c r="P6" i="5"/>
  <c r="Q6" i="5"/>
  <c r="R6" i="5"/>
  <c r="S6" i="5"/>
  <c r="T6" i="5"/>
  <c r="U6" i="5"/>
  <c r="W6" i="5"/>
  <c r="N7" i="5"/>
  <c r="O7" i="5"/>
  <c r="P7" i="5"/>
  <c r="Q7" i="5"/>
  <c r="R7" i="5"/>
  <c r="S7" i="5"/>
  <c r="T7" i="5"/>
  <c r="U7" i="5"/>
  <c r="W7" i="5"/>
  <c r="N8" i="5"/>
  <c r="O8" i="5"/>
  <c r="P8" i="5"/>
  <c r="Q8" i="5"/>
  <c r="R8" i="5"/>
  <c r="S8" i="5"/>
  <c r="T8" i="5"/>
  <c r="U8" i="5"/>
  <c r="W8" i="5"/>
  <c r="N9" i="5"/>
  <c r="O9" i="5"/>
  <c r="P9" i="5"/>
  <c r="Q9" i="5"/>
  <c r="R9" i="5"/>
  <c r="S9" i="5"/>
  <c r="T9" i="5"/>
  <c r="U9" i="5"/>
  <c r="W9" i="5"/>
  <c r="N10" i="5"/>
  <c r="O10" i="5"/>
  <c r="P10" i="5"/>
  <c r="Q10" i="5"/>
  <c r="R10" i="5"/>
  <c r="S10" i="5"/>
  <c r="T10" i="5"/>
  <c r="U10" i="5"/>
  <c r="W10" i="5"/>
  <c r="N11" i="5"/>
  <c r="O11" i="5"/>
  <c r="P11" i="5"/>
  <c r="Q11" i="5"/>
  <c r="R11" i="5"/>
  <c r="S11" i="5"/>
  <c r="T11" i="5"/>
  <c r="U11" i="5"/>
  <c r="W11" i="5"/>
  <c r="N12" i="5"/>
  <c r="O12" i="5"/>
  <c r="P12" i="5"/>
  <c r="Q12" i="5"/>
  <c r="R12" i="5"/>
  <c r="S12" i="5"/>
  <c r="T12" i="5"/>
  <c r="U12" i="5"/>
  <c r="W12" i="5"/>
  <c r="N13" i="5"/>
  <c r="O13" i="5"/>
  <c r="P13" i="5"/>
  <c r="Q13" i="5"/>
  <c r="R13" i="5"/>
  <c r="S13" i="5"/>
  <c r="T13" i="5"/>
  <c r="U13" i="5"/>
  <c r="W13" i="5"/>
  <c r="N14" i="5"/>
  <c r="O14" i="5"/>
  <c r="P14" i="5"/>
  <c r="Q14" i="5"/>
  <c r="R14" i="5"/>
  <c r="S14" i="5"/>
  <c r="T14" i="5"/>
  <c r="U14" i="5"/>
  <c r="W14" i="5"/>
  <c r="N15" i="5"/>
  <c r="O15" i="5"/>
  <c r="P15" i="5"/>
  <c r="Q15" i="5"/>
  <c r="R15" i="5"/>
  <c r="S15" i="5"/>
  <c r="T15" i="5"/>
  <c r="U15" i="5"/>
  <c r="W15" i="5"/>
  <c r="N16" i="5"/>
  <c r="O16" i="5"/>
  <c r="P16" i="5"/>
  <c r="Q16" i="5"/>
  <c r="R16" i="5"/>
  <c r="S16" i="5"/>
  <c r="T16" i="5"/>
  <c r="U16" i="5"/>
  <c r="W16" i="5"/>
  <c r="N17" i="5"/>
  <c r="O17" i="5"/>
  <c r="P17" i="5"/>
  <c r="Q17" i="5"/>
  <c r="R17" i="5"/>
  <c r="S17" i="5"/>
  <c r="T17" i="5"/>
  <c r="U17" i="5"/>
  <c r="W17" i="5"/>
  <c r="N18" i="5"/>
  <c r="O18" i="5"/>
  <c r="P18" i="5"/>
  <c r="Q18" i="5"/>
  <c r="R18" i="5"/>
  <c r="S18" i="5"/>
  <c r="T18" i="5"/>
  <c r="U18" i="5"/>
  <c r="W18" i="5"/>
  <c r="N19" i="5"/>
  <c r="O19" i="5"/>
  <c r="P19" i="5"/>
  <c r="Q19" i="5"/>
  <c r="R19" i="5"/>
  <c r="S19" i="5"/>
  <c r="T19" i="5"/>
  <c r="U19" i="5"/>
  <c r="W19" i="5"/>
  <c r="N20" i="5"/>
  <c r="O20" i="5"/>
  <c r="P20" i="5"/>
  <c r="Q20" i="5"/>
  <c r="R20" i="5"/>
  <c r="S20" i="5"/>
  <c r="T20" i="5"/>
  <c r="U20" i="5"/>
  <c r="W20" i="5"/>
  <c r="N21" i="5"/>
  <c r="O21" i="5"/>
  <c r="P21" i="5"/>
  <c r="Q21" i="5"/>
  <c r="R21" i="5"/>
  <c r="S21" i="5"/>
  <c r="T21" i="5"/>
  <c r="U21" i="5"/>
  <c r="W21" i="5"/>
  <c r="N22" i="5"/>
  <c r="O22" i="5"/>
  <c r="P22" i="5"/>
  <c r="Q22" i="5"/>
  <c r="R22" i="5"/>
  <c r="S22" i="5"/>
  <c r="T22" i="5"/>
  <c r="U22" i="5"/>
  <c r="W22" i="5"/>
  <c r="N23" i="5"/>
  <c r="O23" i="5"/>
  <c r="P23" i="5"/>
  <c r="Q23" i="5"/>
  <c r="R23" i="5"/>
  <c r="S23" i="5"/>
  <c r="T23" i="5"/>
  <c r="U23" i="5"/>
  <c r="W23" i="5"/>
  <c r="N24" i="5"/>
  <c r="O24" i="5"/>
  <c r="P24" i="5"/>
  <c r="Q24" i="5"/>
  <c r="R24" i="5"/>
  <c r="S24" i="5"/>
  <c r="T24" i="5"/>
  <c r="U24" i="5"/>
  <c r="W24" i="5"/>
  <c r="N25" i="5"/>
  <c r="O25" i="5"/>
  <c r="P25" i="5"/>
  <c r="Q25" i="5"/>
  <c r="R25" i="5"/>
  <c r="S25" i="5"/>
  <c r="T25" i="5"/>
  <c r="U25" i="5"/>
  <c r="W25" i="5"/>
  <c r="N26" i="5"/>
  <c r="O26" i="5"/>
  <c r="P26" i="5"/>
  <c r="Q26" i="5"/>
  <c r="R26" i="5"/>
  <c r="S26" i="5"/>
  <c r="T26" i="5"/>
  <c r="U26" i="5"/>
  <c r="W26" i="5"/>
  <c r="N27" i="5"/>
  <c r="O27" i="5"/>
  <c r="P27" i="5"/>
  <c r="Q27" i="5"/>
  <c r="R27" i="5"/>
  <c r="S27" i="5"/>
  <c r="T27" i="5"/>
  <c r="U27" i="5"/>
  <c r="W27" i="5"/>
  <c r="N30" i="5"/>
  <c r="O30" i="5"/>
  <c r="P30" i="5"/>
  <c r="Q30" i="5"/>
  <c r="R30" i="5"/>
  <c r="S30" i="5"/>
  <c r="T30" i="5"/>
  <c r="U30" i="5"/>
  <c r="W30" i="5"/>
  <c r="N31" i="5"/>
  <c r="O31" i="5"/>
  <c r="P31" i="5"/>
  <c r="Q31" i="5"/>
  <c r="R31" i="5"/>
  <c r="S31" i="5"/>
  <c r="T31" i="5"/>
  <c r="U31" i="5"/>
  <c r="W31" i="5"/>
  <c r="N32" i="5"/>
  <c r="O32" i="5"/>
  <c r="P32" i="5"/>
  <c r="Q32" i="5"/>
  <c r="R32" i="5"/>
  <c r="S32" i="5"/>
  <c r="T32" i="5"/>
  <c r="U32" i="5"/>
  <c r="W32" i="5"/>
  <c r="N33" i="5"/>
  <c r="O33" i="5"/>
  <c r="P33" i="5"/>
  <c r="Q33" i="5"/>
  <c r="R33" i="5"/>
  <c r="S33" i="5"/>
  <c r="T33" i="5"/>
  <c r="U33" i="5"/>
  <c r="W33" i="5"/>
  <c r="N34" i="5"/>
  <c r="O34" i="5"/>
  <c r="P34" i="5"/>
  <c r="Q34" i="5"/>
  <c r="R34" i="5"/>
  <c r="S34" i="5"/>
  <c r="T34" i="5"/>
  <c r="U34" i="5"/>
  <c r="W34" i="5"/>
  <c r="N35" i="5"/>
  <c r="O35" i="5"/>
  <c r="P35" i="5"/>
  <c r="Q35" i="5"/>
  <c r="R35" i="5"/>
  <c r="S35" i="5"/>
  <c r="T35" i="5"/>
  <c r="U35" i="5"/>
  <c r="W35" i="5"/>
  <c r="N36" i="5"/>
  <c r="O36" i="5"/>
  <c r="P36" i="5"/>
  <c r="Q36" i="5"/>
  <c r="R36" i="5"/>
  <c r="S36" i="5"/>
  <c r="T36" i="5"/>
  <c r="U36" i="5"/>
  <c r="W36" i="5"/>
  <c r="N37" i="5"/>
  <c r="O37" i="5"/>
  <c r="P37" i="5"/>
  <c r="Q37" i="5"/>
  <c r="R37" i="5"/>
  <c r="S37" i="5"/>
  <c r="T37" i="5"/>
  <c r="U37" i="5"/>
  <c r="W37" i="5"/>
  <c r="N38" i="5"/>
  <c r="O38" i="5"/>
  <c r="P38" i="5"/>
  <c r="Q38" i="5"/>
  <c r="R38" i="5"/>
  <c r="S38" i="5"/>
  <c r="T38" i="5"/>
  <c r="U38" i="5"/>
  <c r="W38" i="5"/>
  <c r="N39" i="5"/>
  <c r="O39" i="5"/>
  <c r="P39" i="5"/>
  <c r="Q39" i="5"/>
  <c r="R39" i="5"/>
  <c r="S39" i="5"/>
  <c r="T39" i="5"/>
  <c r="U39" i="5"/>
  <c r="W39" i="5"/>
  <c r="N40" i="5"/>
  <c r="O40" i="5"/>
  <c r="P40" i="5"/>
  <c r="Q40" i="5"/>
  <c r="R40" i="5"/>
  <c r="S40" i="5"/>
  <c r="T40" i="5"/>
  <c r="U40" i="5"/>
  <c r="W40" i="5"/>
  <c r="N41" i="5"/>
  <c r="O41" i="5"/>
  <c r="P41" i="5"/>
  <c r="Q41" i="5"/>
  <c r="R41" i="5"/>
  <c r="S41" i="5"/>
  <c r="T41" i="5"/>
  <c r="U41" i="5"/>
  <c r="W41" i="5"/>
  <c r="N42" i="5"/>
  <c r="O42" i="5"/>
  <c r="P42" i="5"/>
  <c r="Q42" i="5"/>
  <c r="R42" i="5"/>
  <c r="S42" i="5"/>
  <c r="T42" i="5"/>
  <c r="U42" i="5"/>
  <c r="W42" i="5"/>
  <c r="N43" i="5"/>
  <c r="O43" i="5"/>
  <c r="P43" i="5"/>
  <c r="Q43" i="5"/>
  <c r="R43" i="5"/>
  <c r="S43" i="5"/>
  <c r="T43" i="5"/>
  <c r="U43" i="5"/>
  <c r="W43" i="5"/>
  <c r="N44" i="5"/>
  <c r="O44" i="5"/>
  <c r="P44" i="5"/>
  <c r="Q44" i="5"/>
  <c r="R44" i="5"/>
  <c r="S44" i="5"/>
  <c r="T44" i="5"/>
  <c r="U44" i="5"/>
  <c r="W44" i="5"/>
  <c r="N45" i="5"/>
  <c r="O45" i="5"/>
  <c r="P45" i="5"/>
  <c r="Q45" i="5"/>
  <c r="R45" i="5"/>
  <c r="S45" i="5"/>
  <c r="T45" i="5"/>
  <c r="U45" i="5"/>
  <c r="W45" i="5"/>
  <c r="N46" i="5"/>
  <c r="O46" i="5"/>
  <c r="P46" i="5"/>
  <c r="Q46" i="5"/>
  <c r="R46" i="5"/>
  <c r="S46" i="5"/>
  <c r="T46" i="5"/>
  <c r="U46" i="5"/>
  <c r="W46" i="5"/>
  <c r="N47" i="5"/>
  <c r="O47" i="5"/>
  <c r="P47" i="5"/>
  <c r="Q47" i="5"/>
  <c r="R47" i="5"/>
  <c r="S47" i="5"/>
  <c r="T47" i="5"/>
  <c r="U47" i="5"/>
  <c r="W47" i="5"/>
  <c r="N48" i="5"/>
  <c r="O48" i="5"/>
  <c r="P48" i="5"/>
  <c r="Q48" i="5"/>
  <c r="R48" i="5"/>
  <c r="S48" i="5"/>
  <c r="T48" i="5"/>
  <c r="U48" i="5"/>
  <c r="W48" i="5"/>
  <c r="N49" i="5"/>
  <c r="O49" i="5"/>
  <c r="P49" i="5"/>
  <c r="Q49" i="5"/>
  <c r="R49" i="5"/>
  <c r="S49" i="5"/>
  <c r="T49" i="5"/>
  <c r="U49" i="5"/>
  <c r="W49" i="5"/>
  <c r="N50" i="5"/>
  <c r="O50" i="5"/>
  <c r="P50" i="5"/>
  <c r="Q50" i="5"/>
  <c r="R50" i="5"/>
  <c r="S50" i="5"/>
  <c r="T50" i="5"/>
  <c r="U50" i="5"/>
  <c r="W50" i="5"/>
  <c r="N51" i="5"/>
  <c r="O51" i="5"/>
  <c r="P51" i="5"/>
  <c r="Q51" i="5"/>
  <c r="R51" i="5"/>
  <c r="S51" i="5"/>
  <c r="T51" i="5"/>
  <c r="U51" i="5"/>
  <c r="W51" i="5"/>
  <c r="N52" i="5"/>
  <c r="O52" i="5"/>
  <c r="P52" i="5"/>
  <c r="Q52" i="5"/>
  <c r="R52" i="5"/>
  <c r="S52" i="5"/>
  <c r="T52" i="5"/>
  <c r="U52" i="5"/>
  <c r="W52" i="5"/>
  <c r="N53" i="5"/>
  <c r="O53" i="5"/>
  <c r="P53" i="5"/>
  <c r="Q53" i="5"/>
  <c r="R53" i="5"/>
  <c r="S53" i="5"/>
  <c r="T53" i="5"/>
  <c r="U53" i="5"/>
  <c r="W53" i="5"/>
  <c r="N54" i="5"/>
  <c r="O54" i="5"/>
  <c r="P54" i="5"/>
  <c r="Q54" i="5"/>
  <c r="R54" i="5"/>
  <c r="S54" i="5"/>
  <c r="T54" i="5"/>
  <c r="U54" i="5"/>
  <c r="W54" i="5"/>
  <c r="N55" i="5"/>
  <c r="O55" i="5"/>
  <c r="P55" i="5"/>
  <c r="Q55" i="5"/>
  <c r="R55" i="5"/>
  <c r="S55" i="5"/>
  <c r="T55" i="5"/>
  <c r="U55" i="5"/>
  <c r="W55" i="5"/>
  <c r="N56" i="5"/>
  <c r="O56" i="5"/>
  <c r="P56" i="5"/>
  <c r="Q56" i="5"/>
  <c r="R56" i="5"/>
  <c r="S56" i="5"/>
  <c r="T56" i="5"/>
  <c r="U56" i="5"/>
  <c r="W56" i="5"/>
  <c r="N57" i="5"/>
  <c r="O57" i="5"/>
  <c r="P57" i="5"/>
  <c r="Q57" i="5"/>
  <c r="R57" i="5"/>
  <c r="S57" i="5"/>
  <c r="T57" i="5"/>
  <c r="U57" i="5"/>
  <c r="W57" i="5"/>
  <c r="N58" i="5"/>
  <c r="O58" i="5"/>
  <c r="P58" i="5"/>
  <c r="Q58" i="5"/>
  <c r="R58" i="5"/>
  <c r="S58" i="5"/>
  <c r="T58" i="5"/>
  <c r="U58" i="5"/>
  <c r="W58" i="5"/>
  <c r="G22" i="4"/>
  <c r="H22" i="4"/>
  <c r="I22" i="4"/>
  <c r="J22" i="4"/>
  <c r="K22" i="4"/>
  <c r="L22" i="4"/>
  <c r="M22" i="4"/>
  <c r="N22" i="4"/>
  <c r="O22" i="4"/>
  <c r="G49" i="4"/>
  <c r="G23" i="4"/>
  <c r="H23" i="4"/>
  <c r="I23" i="4"/>
  <c r="J23" i="4"/>
  <c r="K23" i="4"/>
  <c r="L23" i="4"/>
  <c r="M23" i="4"/>
  <c r="N23" i="4"/>
  <c r="O23" i="4"/>
  <c r="G50" i="4"/>
  <c r="C59" i="5"/>
  <c r="N59" i="5"/>
  <c r="H49" i="4"/>
  <c r="H50" i="4"/>
  <c r="D59" i="5"/>
  <c r="O59" i="5"/>
  <c r="I49" i="4"/>
  <c r="I50" i="4"/>
  <c r="E59" i="5"/>
  <c r="P59" i="5"/>
  <c r="J49" i="4"/>
  <c r="J50" i="4"/>
  <c r="F59" i="5"/>
  <c r="Q59" i="5"/>
  <c r="K49" i="4"/>
  <c r="K50" i="4"/>
  <c r="G59" i="5"/>
  <c r="R59" i="5"/>
  <c r="L49" i="4"/>
  <c r="L50" i="4"/>
  <c r="H59" i="5"/>
  <c r="S59" i="5"/>
  <c r="M49" i="4"/>
  <c r="M50" i="4"/>
  <c r="I59" i="5"/>
  <c r="T59" i="5"/>
  <c r="N49" i="4"/>
  <c r="N50" i="4"/>
  <c r="J59" i="5"/>
  <c r="U59" i="5"/>
  <c r="W59" i="5"/>
  <c r="N60" i="5"/>
  <c r="O60" i="5"/>
  <c r="P60" i="5"/>
  <c r="Q60" i="5"/>
  <c r="R60" i="5"/>
  <c r="S60" i="5"/>
  <c r="T60" i="5"/>
  <c r="U60" i="5"/>
  <c r="W60" i="5"/>
  <c r="N61" i="5"/>
  <c r="O61" i="5"/>
  <c r="P61" i="5"/>
  <c r="Q61" i="5"/>
  <c r="R61" i="5"/>
  <c r="S61" i="5"/>
  <c r="T61" i="5"/>
  <c r="U61" i="5"/>
  <c r="W61" i="5"/>
  <c r="N62" i="5"/>
  <c r="O62" i="5"/>
  <c r="P62" i="5"/>
  <c r="Q62" i="5"/>
  <c r="R62" i="5"/>
  <c r="S62" i="5"/>
  <c r="T62" i="5"/>
  <c r="U62" i="5"/>
  <c r="W62" i="5"/>
  <c r="N63" i="5"/>
  <c r="O63" i="5"/>
  <c r="P63" i="5"/>
  <c r="Q63" i="5"/>
  <c r="R63" i="5"/>
  <c r="S63" i="5"/>
  <c r="T63" i="5"/>
  <c r="U63" i="5"/>
  <c r="W63" i="5"/>
  <c r="N64" i="5"/>
  <c r="O64" i="5"/>
  <c r="P64" i="5"/>
  <c r="Q64" i="5"/>
  <c r="R64" i="5"/>
  <c r="S64" i="5"/>
  <c r="T64" i="5"/>
  <c r="U64" i="5"/>
  <c r="W64" i="5"/>
  <c r="N65" i="5"/>
  <c r="O65" i="5"/>
  <c r="P65" i="5"/>
  <c r="Q65" i="5"/>
  <c r="R65" i="5"/>
  <c r="S65" i="5"/>
  <c r="T65" i="5"/>
  <c r="U65" i="5"/>
  <c r="W65" i="5"/>
  <c r="N66" i="5"/>
  <c r="O66" i="5"/>
  <c r="P66" i="5"/>
  <c r="Q66" i="5"/>
  <c r="R66" i="5"/>
  <c r="S66" i="5"/>
  <c r="T66" i="5"/>
  <c r="U66" i="5"/>
  <c r="W66" i="5"/>
  <c r="N67" i="5"/>
  <c r="O67" i="5"/>
  <c r="P67" i="5"/>
  <c r="Q67" i="5"/>
  <c r="R67" i="5"/>
  <c r="S67" i="5"/>
  <c r="T67" i="5"/>
  <c r="U67" i="5"/>
  <c r="W67" i="5"/>
  <c r="N68" i="5"/>
  <c r="O68" i="5"/>
  <c r="P68" i="5"/>
  <c r="Q68" i="5"/>
  <c r="R68" i="5"/>
  <c r="S68" i="5"/>
  <c r="T68" i="5"/>
  <c r="U68" i="5"/>
  <c r="W68" i="5"/>
  <c r="N69" i="5"/>
  <c r="O69" i="5"/>
  <c r="P69" i="5"/>
  <c r="Q69" i="5"/>
  <c r="R69" i="5"/>
  <c r="S69" i="5"/>
  <c r="T69" i="5"/>
  <c r="U69" i="5"/>
  <c r="W69" i="5"/>
  <c r="N70" i="5"/>
  <c r="O70" i="5"/>
  <c r="P70" i="5"/>
  <c r="Q70" i="5"/>
  <c r="R70" i="5"/>
  <c r="S70" i="5"/>
  <c r="T70" i="5"/>
  <c r="U70" i="5"/>
  <c r="W70" i="5"/>
  <c r="N71" i="5"/>
  <c r="O71" i="5"/>
  <c r="P71" i="5"/>
  <c r="Q71" i="5"/>
  <c r="R71" i="5"/>
  <c r="S71" i="5"/>
  <c r="T71" i="5"/>
  <c r="U71" i="5"/>
  <c r="W71" i="5"/>
  <c r="N4" i="5"/>
  <c r="O4" i="5"/>
  <c r="P4" i="5"/>
  <c r="Q4" i="5"/>
  <c r="R4" i="5"/>
  <c r="S4" i="5"/>
  <c r="T4" i="5"/>
  <c r="U4" i="5"/>
  <c r="W4" i="5"/>
  <c r="O42" i="6"/>
  <c r="H42" i="6"/>
  <c r="O43" i="6"/>
  <c r="H43" i="6"/>
  <c r="D59" i="8"/>
  <c r="P59" i="8"/>
  <c r="I42" i="6"/>
  <c r="I43" i="6"/>
  <c r="E59" i="8"/>
  <c r="J42" i="6"/>
  <c r="J43" i="6"/>
  <c r="F59" i="8"/>
  <c r="K42" i="6"/>
  <c r="K43" i="6"/>
  <c r="G59" i="8"/>
  <c r="S59" i="8"/>
  <c r="L42" i="6"/>
  <c r="L43" i="6"/>
  <c r="H59" i="8"/>
  <c r="T59" i="8"/>
  <c r="M42" i="6"/>
  <c r="M43" i="6"/>
  <c r="I59" i="8"/>
  <c r="N42" i="6"/>
  <c r="N43" i="6"/>
  <c r="J59" i="8"/>
  <c r="G42" i="6"/>
  <c r="G43" i="6"/>
  <c r="C59" i="8"/>
  <c r="Q60" i="8"/>
  <c r="S60" i="8"/>
  <c r="U60" i="8"/>
  <c r="L60" i="8"/>
  <c r="O31" i="6"/>
  <c r="H31" i="6"/>
  <c r="D27" i="8"/>
  <c r="P27" i="8"/>
  <c r="I31" i="6"/>
  <c r="E27" i="8"/>
  <c r="J31" i="6"/>
  <c r="F27" i="8"/>
  <c r="K31" i="6"/>
  <c r="G27" i="8"/>
  <c r="S27" i="8"/>
  <c r="L31" i="6"/>
  <c r="H27" i="8"/>
  <c r="T27" i="8"/>
  <c r="M31" i="6"/>
  <c r="I27" i="8"/>
  <c r="N31" i="6"/>
  <c r="J27" i="8"/>
  <c r="G31" i="6"/>
  <c r="C27" i="8"/>
  <c r="Q22" i="8"/>
  <c r="S22" i="8"/>
  <c r="U22" i="8"/>
  <c r="O22" i="8"/>
  <c r="O5" i="8"/>
  <c r="P5" i="8"/>
  <c r="Q5" i="8"/>
  <c r="R5" i="8"/>
  <c r="S5" i="8"/>
  <c r="T5" i="8"/>
  <c r="U5" i="8"/>
  <c r="V5" i="8"/>
  <c r="O6" i="8"/>
  <c r="P6" i="8"/>
  <c r="Q6" i="8"/>
  <c r="R6" i="8"/>
  <c r="S6" i="8"/>
  <c r="T6" i="8"/>
  <c r="U6" i="8"/>
  <c r="V6" i="8"/>
  <c r="O7" i="8"/>
  <c r="P7" i="8"/>
  <c r="Q7" i="8"/>
  <c r="R7" i="8"/>
  <c r="S7" i="8"/>
  <c r="T7" i="8"/>
  <c r="U7" i="8"/>
  <c r="V7" i="8"/>
  <c r="O8" i="8"/>
  <c r="P8" i="8"/>
  <c r="Q8" i="8"/>
  <c r="R8" i="8"/>
  <c r="S8" i="8"/>
  <c r="T8" i="8"/>
  <c r="U8" i="8"/>
  <c r="V8" i="8"/>
  <c r="O9" i="8"/>
  <c r="P9" i="8"/>
  <c r="Q9" i="8"/>
  <c r="R9" i="8"/>
  <c r="S9" i="8"/>
  <c r="T9" i="8"/>
  <c r="U9" i="8"/>
  <c r="V9" i="8"/>
  <c r="O10" i="8"/>
  <c r="P10" i="8"/>
  <c r="Q10" i="8"/>
  <c r="R10" i="8"/>
  <c r="S10" i="8"/>
  <c r="T10" i="8"/>
  <c r="U10" i="8"/>
  <c r="V10" i="8"/>
  <c r="O11" i="8"/>
  <c r="P11" i="8"/>
  <c r="Q11" i="8"/>
  <c r="R11" i="8"/>
  <c r="S11" i="8"/>
  <c r="T11" i="8"/>
  <c r="U11" i="8"/>
  <c r="V11" i="8"/>
  <c r="X11" i="8"/>
  <c r="O12" i="8"/>
  <c r="P12" i="8"/>
  <c r="Q12" i="8"/>
  <c r="R12" i="8"/>
  <c r="S12" i="8"/>
  <c r="T12" i="8"/>
  <c r="U12" i="8"/>
  <c r="V12" i="8"/>
  <c r="O13" i="8"/>
  <c r="P13" i="8"/>
  <c r="Q13" i="8"/>
  <c r="R13" i="8"/>
  <c r="S13" i="8"/>
  <c r="T13" i="8"/>
  <c r="U13" i="8"/>
  <c r="V13" i="8"/>
  <c r="O14" i="8"/>
  <c r="P14" i="8"/>
  <c r="Q14" i="8"/>
  <c r="R14" i="8"/>
  <c r="S14" i="8"/>
  <c r="T14" i="8"/>
  <c r="U14" i="8"/>
  <c r="V14" i="8"/>
  <c r="O15" i="8"/>
  <c r="P15" i="8"/>
  <c r="Q15" i="8"/>
  <c r="R15" i="8"/>
  <c r="S15" i="8"/>
  <c r="T15" i="8"/>
  <c r="U15" i="8"/>
  <c r="V15" i="8"/>
  <c r="O16" i="8"/>
  <c r="P16" i="8"/>
  <c r="Q16" i="8"/>
  <c r="R16" i="8"/>
  <c r="S16" i="8"/>
  <c r="T16" i="8"/>
  <c r="U16" i="8"/>
  <c r="V16" i="8"/>
  <c r="O17" i="8"/>
  <c r="P17" i="8"/>
  <c r="Q17" i="8"/>
  <c r="R17" i="8"/>
  <c r="S17" i="8"/>
  <c r="T17" i="8"/>
  <c r="U17" i="8"/>
  <c r="V17" i="8"/>
  <c r="O18" i="8"/>
  <c r="P18" i="8"/>
  <c r="Q18" i="8"/>
  <c r="R18" i="8"/>
  <c r="S18" i="8"/>
  <c r="T18" i="8"/>
  <c r="U18" i="8"/>
  <c r="V18" i="8"/>
  <c r="O19" i="8"/>
  <c r="P19" i="8"/>
  <c r="Q19" i="8"/>
  <c r="R19" i="8"/>
  <c r="S19" i="8"/>
  <c r="T19" i="8"/>
  <c r="U19" i="8"/>
  <c r="V19" i="8"/>
  <c r="X19" i="8"/>
  <c r="O20" i="8"/>
  <c r="P20" i="8"/>
  <c r="Q20" i="8"/>
  <c r="R20" i="8"/>
  <c r="S20" i="8"/>
  <c r="T20" i="8"/>
  <c r="U20" i="8"/>
  <c r="V20" i="8"/>
  <c r="O21" i="8"/>
  <c r="P21" i="8"/>
  <c r="Q21" i="8"/>
  <c r="R21" i="8"/>
  <c r="S21" i="8"/>
  <c r="T21" i="8"/>
  <c r="U21" i="8"/>
  <c r="V21" i="8"/>
  <c r="P22" i="8"/>
  <c r="R22" i="8"/>
  <c r="T22" i="8"/>
  <c r="V22" i="8"/>
  <c r="O23" i="8"/>
  <c r="P23" i="8"/>
  <c r="Q23" i="8"/>
  <c r="R23" i="8"/>
  <c r="S23" i="8"/>
  <c r="T23" i="8"/>
  <c r="U23" i="8"/>
  <c r="V23" i="8"/>
  <c r="O24" i="8"/>
  <c r="P24" i="8"/>
  <c r="Q24" i="8"/>
  <c r="R24" i="8"/>
  <c r="S24" i="8"/>
  <c r="T24" i="8"/>
  <c r="U24" i="8"/>
  <c r="V24" i="8"/>
  <c r="O25" i="8"/>
  <c r="P25" i="8"/>
  <c r="Q25" i="8"/>
  <c r="R25" i="8"/>
  <c r="S25" i="8"/>
  <c r="T25" i="8"/>
  <c r="U25" i="8"/>
  <c r="V25" i="8"/>
  <c r="O26" i="8"/>
  <c r="P26" i="8"/>
  <c r="Q26" i="8"/>
  <c r="R26" i="8"/>
  <c r="S26" i="8"/>
  <c r="T26" i="8"/>
  <c r="U26" i="8"/>
  <c r="V26" i="8"/>
  <c r="O27" i="8"/>
  <c r="Q27" i="8"/>
  <c r="R27" i="8"/>
  <c r="U27" i="8"/>
  <c r="V27" i="8"/>
  <c r="O28" i="8"/>
  <c r="P28" i="8"/>
  <c r="Q28" i="8"/>
  <c r="R28" i="8"/>
  <c r="S28" i="8"/>
  <c r="T28" i="8"/>
  <c r="U28" i="8"/>
  <c r="V28" i="8"/>
  <c r="O29" i="8"/>
  <c r="P29" i="8"/>
  <c r="Q29" i="8"/>
  <c r="R29" i="8"/>
  <c r="S29" i="8"/>
  <c r="T29" i="8"/>
  <c r="U29" i="8"/>
  <c r="V29" i="8"/>
  <c r="O30" i="8"/>
  <c r="P30" i="8"/>
  <c r="Q30" i="8"/>
  <c r="R30" i="8"/>
  <c r="S30" i="8"/>
  <c r="T30" i="8"/>
  <c r="U30" i="8"/>
  <c r="V30" i="8"/>
  <c r="O31" i="8"/>
  <c r="P31" i="8"/>
  <c r="Q31" i="8"/>
  <c r="R31" i="8"/>
  <c r="S31" i="8"/>
  <c r="T31" i="8"/>
  <c r="U31" i="8"/>
  <c r="V31" i="8"/>
  <c r="O32" i="8"/>
  <c r="P32" i="8"/>
  <c r="Q32" i="8"/>
  <c r="R32" i="8"/>
  <c r="S32" i="8"/>
  <c r="T32" i="8"/>
  <c r="U32" i="8"/>
  <c r="V32" i="8"/>
  <c r="O33" i="8"/>
  <c r="P33" i="8"/>
  <c r="Q33" i="8"/>
  <c r="R33" i="8"/>
  <c r="S33" i="8"/>
  <c r="T33" i="8"/>
  <c r="U33" i="8"/>
  <c r="V33" i="8"/>
  <c r="O34" i="8"/>
  <c r="P34" i="8"/>
  <c r="Q34" i="8"/>
  <c r="R34" i="8"/>
  <c r="S34" i="8"/>
  <c r="T34" i="8"/>
  <c r="U34" i="8"/>
  <c r="V34" i="8"/>
  <c r="O35" i="8"/>
  <c r="P35" i="8"/>
  <c r="Q35" i="8"/>
  <c r="R35" i="8"/>
  <c r="S35" i="8"/>
  <c r="T35" i="8"/>
  <c r="U35" i="8"/>
  <c r="V35" i="8"/>
  <c r="O36" i="8"/>
  <c r="P36" i="8"/>
  <c r="Q36" i="8"/>
  <c r="R36" i="8"/>
  <c r="S36" i="8"/>
  <c r="T36" i="8"/>
  <c r="U36" i="8"/>
  <c r="V36" i="8"/>
  <c r="O37" i="8"/>
  <c r="P37" i="8"/>
  <c r="Q37" i="8"/>
  <c r="R37" i="8"/>
  <c r="S37" i="8"/>
  <c r="T37" i="8"/>
  <c r="U37" i="8"/>
  <c r="V37" i="8"/>
  <c r="O38" i="8"/>
  <c r="P38" i="8"/>
  <c r="Q38" i="8"/>
  <c r="R38" i="8"/>
  <c r="S38" i="8"/>
  <c r="T38" i="8"/>
  <c r="U38" i="8"/>
  <c r="V38" i="8"/>
  <c r="O39" i="8"/>
  <c r="P39" i="8"/>
  <c r="Q39" i="8"/>
  <c r="R39" i="8"/>
  <c r="S39" i="8"/>
  <c r="T39" i="8"/>
  <c r="U39" i="8"/>
  <c r="V39" i="8"/>
  <c r="O40" i="8"/>
  <c r="P40" i="8"/>
  <c r="Q40" i="8"/>
  <c r="R40" i="8"/>
  <c r="S40" i="8"/>
  <c r="T40" i="8"/>
  <c r="U40" i="8"/>
  <c r="V40" i="8"/>
  <c r="O41" i="8"/>
  <c r="P41" i="8"/>
  <c r="Q41" i="8"/>
  <c r="R41" i="8"/>
  <c r="S41" i="8"/>
  <c r="T41" i="8"/>
  <c r="U41" i="8"/>
  <c r="V41" i="8"/>
  <c r="O42" i="8"/>
  <c r="P42" i="8"/>
  <c r="Q42" i="8"/>
  <c r="R42" i="8"/>
  <c r="S42" i="8"/>
  <c r="T42" i="8"/>
  <c r="U42" i="8"/>
  <c r="V42" i="8"/>
  <c r="O43" i="8"/>
  <c r="P43" i="8"/>
  <c r="Q43" i="8"/>
  <c r="R43" i="8"/>
  <c r="S43" i="8"/>
  <c r="T43" i="8"/>
  <c r="U43" i="8"/>
  <c r="V43" i="8"/>
  <c r="O44" i="8"/>
  <c r="P44" i="8"/>
  <c r="Q44" i="8"/>
  <c r="R44" i="8"/>
  <c r="S44" i="8"/>
  <c r="T44" i="8"/>
  <c r="U44" i="8"/>
  <c r="V44" i="8"/>
  <c r="O45" i="8"/>
  <c r="P45" i="8"/>
  <c r="Q45" i="8"/>
  <c r="R45" i="8"/>
  <c r="S45" i="8"/>
  <c r="T45" i="8"/>
  <c r="U45" i="8"/>
  <c r="V45" i="8"/>
  <c r="O46" i="8"/>
  <c r="P46" i="8"/>
  <c r="Q46" i="8"/>
  <c r="R46" i="8"/>
  <c r="S46" i="8"/>
  <c r="T46" i="8"/>
  <c r="U46" i="8"/>
  <c r="V46" i="8"/>
  <c r="O47" i="8"/>
  <c r="P47" i="8"/>
  <c r="Q47" i="8"/>
  <c r="R47" i="8"/>
  <c r="S47" i="8"/>
  <c r="T47" i="8"/>
  <c r="U47" i="8"/>
  <c r="V47" i="8"/>
  <c r="X47" i="8"/>
  <c r="O48" i="8"/>
  <c r="P48" i="8"/>
  <c r="Q48" i="8"/>
  <c r="R48" i="8"/>
  <c r="S48" i="8"/>
  <c r="T48" i="8"/>
  <c r="U48" i="8"/>
  <c r="V48" i="8"/>
  <c r="O49" i="8"/>
  <c r="P49" i="8"/>
  <c r="Q49" i="8"/>
  <c r="R49" i="8"/>
  <c r="S49" i="8"/>
  <c r="T49" i="8"/>
  <c r="U49" i="8"/>
  <c r="V49" i="8"/>
  <c r="O50" i="8"/>
  <c r="P50" i="8"/>
  <c r="Q50" i="8"/>
  <c r="R50" i="8"/>
  <c r="S50" i="8"/>
  <c r="T50" i="8"/>
  <c r="U50" i="8"/>
  <c r="V50" i="8"/>
  <c r="O51" i="8"/>
  <c r="P51" i="8"/>
  <c r="Q51" i="8"/>
  <c r="R51" i="8"/>
  <c r="S51" i="8"/>
  <c r="T51" i="8"/>
  <c r="U51" i="8"/>
  <c r="V51" i="8"/>
  <c r="O52" i="8"/>
  <c r="P52" i="8"/>
  <c r="Q52" i="8"/>
  <c r="R52" i="8"/>
  <c r="S52" i="8"/>
  <c r="T52" i="8"/>
  <c r="U52" i="8"/>
  <c r="V52" i="8"/>
  <c r="O53" i="8"/>
  <c r="P53" i="8"/>
  <c r="Q53" i="8"/>
  <c r="R53" i="8"/>
  <c r="S53" i="8"/>
  <c r="T53" i="8"/>
  <c r="U53" i="8"/>
  <c r="V53" i="8"/>
  <c r="O54" i="8"/>
  <c r="P54" i="8"/>
  <c r="Q54" i="8"/>
  <c r="R54" i="8"/>
  <c r="S54" i="8"/>
  <c r="T54" i="8"/>
  <c r="U54" i="8"/>
  <c r="V54" i="8"/>
  <c r="O55" i="8"/>
  <c r="P55" i="8"/>
  <c r="Q55" i="8"/>
  <c r="R55" i="8"/>
  <c r="S55" i="8"/>
  <c r="T55" i="8"/>
  <c r="U55" i="8"/>
  <c r="V55" i="8"/>
  <c r="O56" i="8"/>
  <c r="P56" i="8"/>
  <c r="Q56" i="8"/>
  <c r="R56" i="8"/>
  <c r="S56" i="8"/>
  <c r="T56" i="8"/>
  <c r="U56" i="8"/>
  <c r="V56" i="8"/>
  <c r="O57" i="8"/>
  <c r="P57" i="8"/>
  <c r="Q57" i="8"/>
  <c r="R57" i="8"/>
  <c r="S57" i="8"/>
  <c r="T57" i="8"/>
  <c r="U57" i="8"/>
  <c r="V57" i="8"/>
  <c r="O58" i="8"/>
  <c r="P58" i="8"/>
  <c r="Q58" i="8"/>
  <c r="R58" i="8"/>
  <c r="S58" i="8"/>
  <c r="T58" i="8"/>
  <c r="U58" i="8"/>
  <c r="V58" i="8"/>
  <c r="Q59" i="8"/>
  <c r="R59" i="8"/>
  <c r="U59" i="8"/>
  <c r="V59" i="8"/>
  <c r="P60" i="8"/>
  <c r="R60" i="8"/>
  <c r="T60" i="8"/>
  <c r="V60" i="8"/>
  <c r="O61" i="8"/>
  <c r="P61" i="8"/>
  <c r="Q61" i="8"/>
  <c r="R61" i="8"/>
  <c r="S61" i="8"/>
  <c r="T61" i="8"/>
  <c r="U61" i="8"/>
  <c r="V61" i="8"/>
  <c r="O62" i="8"/>
  <c r="P62" i="8"/>
  <c r="Q62" i="8"/>
  <c r="R62" i="8"/>
  <c r="S62" i="8"/>
  <c r="T62" i="8"/>
  <c r="U62" i="8"/>
  <c r="V62" i="8"/>
  <c r="O63" i="8"/>
  <c r="P63" i="8"/>
  <c r="Q63" i="8"/>
  <c r="R63" i="8"/>
  <c r="S63" i="8"/>
  <c r="T63" i="8"/>
  <c r="U63" i="8"/>
  <c r="V63" i="8"/>
  <c r="O64" i="8"/>
  <c r="P64" i="8"/>
  <c r="Q64" i="8"/>
  <c r="R64" i="8"/>
  <c r="S64" i="8"/>
  <c r="T64" i="8"/>
  <c r="U64" i="8"/>
  <c r="V64" i="8"/>
  <c r="O65" i="8"/>
  <c r="P65" i="8"/>
  <c r="Q65" i="8"/>
  <c r="R65" i="8"/>
  <c r="S65" i="8"/>
  <c r="T65" i="8"/>
  <c r="U65" i="8"/>
  <c r="V65" i="8"/>
  <c r="O66" i="8"/>
  <c r="P66" i="8"/>
  <c r="Q66" i="8"/>
  <c r="R66" i="8"/>
  <c r="S66" i="8"/>
  <c r="T66" i="8"/>
  <c r="U66" i="8"/>
  <c r="V66" i="8"/>
  <c r="O67" i="8"/>
  <c r="P67" i="8"/>
  <c r="Q67" i="8"/>
  <c r="R67" i="8"/>
  <c r="S67" i="8"/>
  <c r="T67" i="8"/>
  <c r="U67" i="8"/>
  <c r="V67" i="8"/>
  <c r="O68" i="8"/>
  <c r="P68" i="8"/>
  <c r="Q68" i="8"/>
  <c r="R68" i="8"/>
  <c r="S68" i="8"/>
  <c r="T68" i="8"/>
  <c r="U68" i="8"/>
  <c r="V68" i="8"/>
  <c r="O69" i="8"/>
  <c r="P69" i="8"/>
  <c r="Q69" i="8"/>
  <c r="R69" i="8"/>
  <c r="S69" i="8"/>
  <c r="T69" i="8"/>
  <c r="U69" i="8"/>
  <c r="V69" i="8"/>
  <c r="O70" i="8"/>
  <c r="P70" i="8"/>
  <c r="Q70" i="8"/>
  <c r="R70" i="8"/>
  <c r="S70" i="8"/>
  <c r="T70" i="8"/>
  <c r="U70" i="8"/>
  <c r="V70" i="8"/>
  <c r="O71" i="8"/>
  <c r="P71" i="8"/>
  <c r="Q71" i="8"/>
  <c r="R71" i="8"/>
  <c r="S71" i="8"/>
  <c r="T71" i="8"/>
  <c r="U71" i="8"/>
  <c r="V71" i="8"/>
  <c r="O27" i="6"/>
  <c r="N27" i="6"/>
  <c r="J4" i="8"/>
  <c r="V4" i="8"/>
  <c r="M27" i="6"/>
  <c r="I4" i="8"/>
  <c r="U4" i="8"/>
  <c r="L27" i="6"/>
  <c r="H4" i="8"/>
  <c r="T4" i="8"/>
  <c r="K27" i="6"/>
  <c r="G4" i="8"/>
  <c r="S4" i="8"/>
  <c r="J27" i="6"/>
  <c r="F4" i="8"/>
  <c r="R4" i="8"/>
  <c r="I27" i="6"/>
  <c r="E4" i="8"/>
  <c r="Q4" i="8"/>
  <c r="H27" i="6"/>
  <c r="D4" i="8"/>
  <c r="P4" i="8"/>
  <c r="G27" i="6"/>
  <c r="C4" i="8"/>
  <c r="O4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61" i="8"/>
  <c r="L62" i="8"/>
  <c r="L63" i="8"/>
  <c r="L64" i="8"/>
  <c r="L65" i="8"/>
  <c r="L66" i="8"/>
  <c r="L67" i="8"/>
  <c r="L68" i="8"/>
  <c r="L69" i="8"/>
  <c r="L70" i="8"/>
  <c r="L71" i="8"/>
  <c r="X7" i="8"/>
  <c r="X15" i="8"/>
  <c r="X31" i="8"/>
  <c r="O20" i="6"/>
  <c r="H20" i="6"/>
  <c r="O21" i="6"/>
  <c r="H21" i="6"/>
  <c r="O22" i="6"/>
  <c r="H22" i="6"/>
  <c r="O23" i="6"/>
  <c r="H23" i="6"/>
  <c r="O24" i="6"/>
  <c r="H24" i="6"/>
  <c r="O25" i="6"/>
  <c r="H25" i="6"/>
  <c r="O26" i="6"/>
  <c r="H26" i="6"/>
  <c r="D60" i="7"/>
  <c r="I20" i="6"/>
  <c r="I21" i="6"/>
  <c r="I22" i="6"/>
  <c r="I23" i="6"/>
  <c r="I24" i="6"/>
  <c r="I25" i="6"/>
  <c r="I26" i="6"/>
  <c r="E60" i="7"/>
  <c r="G20" i="6"/>
  <c r="G21" i="6"/>
  <c r="G22" i="6"/>
  <c r="G23" i="6"/>
  <c r="G24" i="6"/>
  <c r="G25" i="6"/>
  <c r="G26" i="6"/>
  <c r="C60" i="7"/>
  <c r="J20" i="6"/>
  <c r="J21" i="6"/>
  <c r="J22" i="6"/>
  <c r="J23" i="6"/>
  <c r="J24" i="6"/>
  <c r="J25" i="6"/>
  <c r="J26" i="6"/>
  <c r="F60" i="7"/>
  <c r="K20" i="6"/>
  <c r="K21" i="6"/>
  <c r="K22" i="6"/>
  <c r="K23" i="6"/>
  <c r="K24" i="6"/>
  <c r="K25" i="6"/>
  <c r="K26" i="6"/>
  <c r="G60" i="7"/>
  <c r="L20" i="6"/>
  <c r="L21" i="6"/>
  <c r="L22" i="6"/>
  <c r="L23" i="6"/>
  <c r="L24" i="6"/>
  <c r="L25" i="6"/>
  <c r="L26" i="6"/>
  <c r="H60" i="7"/>
  <c r="M20" i="6"/>
  <c r="M21" i="6"/>
  <c r="M22" i="6"/>
  <c r="M23" i="6"/>
  <c r="M24" i="6"/>
  <c r="M25" i="6"/>
  <c r="M26" i="6"/>
  <c r="I60" i="7"/>
  <c r="N20" i="6"/>
  <c r="N21" i="6"/>
  <c r="N22" i="6"/>
  <c r="N23" i="6"/>
  <c r="N24" i="6"/>
  <c r="N25" i="6"/>
  <c r="N26" i="6"/>
  <c r="J60" i="7"/>
  <c r="L60" i="7"/>
  <c r="O18" i="6"/>
  <c r="H18" i="6"/>
  <c r="O19" i="6"/>
  <c r="H19" i="6"/>
  <c r="D58" i="7"/>
  <c r="G18" i="6"/>
  <c r="G19" i="6"/>
  <c r="C58" i="7"/>
  <c r="I18" i="6"/>
  <c r="I19" i="6"/>
  <c r="E58" i="7"/>
  <c r="J18" i="6"/>
  <c r="J19" i="6"/>
  <c r="F58" i="7"/>
  <c r="K18" i="6"/>
  <c r="K19" i="6"/>
  <c r="G58" i="7"/>
  <c r="L18" i="6"/>
  <c r="L19" i="6"/>
  <c r="H58" i="7"/>
  <c r="M18" i="6"/>
  <c r="M19" i="6"/>
  <c r="I58" i="7"/>
  <c r="N18" i="6"/>
  <c r="N19" i="6"/>
  <c r="J58" i="7"/>
  <c r="L58" i="7"/>
  <c r="Q58" i="7"/>
  <c r="W22" i="7"/>
  <c r="U22" i="7"/>
  <c r="S22" i="7"/>
  <c r="Q22" i="7"/>
  <c r="Q5" i="7"/>
  <c r="R5" i="7"/>
  <c r="S5" i="7"/>
  <c r="T5" i="7"/>
  <c r="U5" i="7"/>
  <c r="V5" i="7"/>
  <c r="W5" i="7"/>
  <c r="X5" i="7"/>
  <c r="Q6" i="7"/>
  <c r="R6" i="7"/>
  <c r="S6" i="7"/>
  <c r="T6" i="7"/>
  <c r="U6" i="7"/>
  <c r="V6" i="7"/>
  <c r="W6" i="7"/>
  <c r="X6" i="7"/>
  <c r="Q7" i="7"/>
  <c r="R7" i="7"/>
  <c r="S7" i="7"/>
  <c r="T7" i="7"/>
  <c r="U7" i="7"/>
  <c r="V7" i="7"/>
  <c r="W7" i="7"/>
  <c r="X7" i="7"/>
  <c r="Q8" i="7"/>
  <c r="R8" i="7"/>
  <c r="S8" i="7"/>
  <c r="T8" i="7"/>
  <c r="U8" i="7"/>
  <c r="V8" i="7"/>
  <c r="W8" i="7"/>
  <c r="X8" i="7"/>
  <c r="Q9" i="7"/>
  <c r="R9" i="7"/>
  <c r="S9" i="7"/>
  <c r="T9" i="7"/>
  <c r="U9" i="7"/>
  <c r="V9" i="7"/>
  <c r="W9" i="7"/>
  <c r="X9" i="7"/>
  <c r="Q10" i="7"/>
  <c r="R10" i="7"/>
  <c r="S10" i="7"/>
  <c r="T10" i="7"/>
  <c r="U10" i="7"/>
  <c r="V10" i="7"/>
  <c r="W10" i="7"/>
  <c r="X10" i="7"/>
  <c r="Q11" i="7"/>
  <c r="R11" i="7"/>
  <c r="S11" i="7"/>
  <c r="T11" i="7"/>
  <c r="U11" i="7"/>
  <c r="V11" i="7"/>
  <c r="W11" i="7"/>
  <c r="X11" i="7"/>
  <c r="Z11" i="7"/>
  <c r="Q12" i="7"/>
  <c r="R12" i="7"/>
  <c r="S12" i="7"/>
  <c r="T12" i="7"/>
  <c r="U12" i="7"/>
  <c r="V12" i="7"/>
  <c r="W12" i="7"/>
  <c r="X12" i="7"/>
  <c r="Q13" i="7"/>
  <c r="R13" i="7"/>
  <c r="S13" i="7"/>
  <c r="T13" i="7"/>
  <c r="U13" i="7"/>
  <c r="V13" i="7"/>
  <c r="W13" i="7"/>
  <c r="X13" i="7"/>
  <c r="Q14" i="7"/>
  <c r="R14" i="7"/>
  <c r="S14" i="7"/>
  <c r="T14" i="7"/>
  <c r="U14" i="7"/>
  <c r="V14" i="7"/>
  <c r="W14" i="7"/>
  <c r="X14" i="7"/>
  <c r="Q15" i="7"/>
  <c r="R15" i="7"/>
  <c r="S15" i="7"/>
  <c r="T15" i="7"/>
  <c r="U15" i="7"/>
  <c r="V15" i="7"/>
  <c r="W15" i="7"/>
  <c r="X15" i="7"/>
  <c r="Q16" i="7"/>
  <c r="R16" i="7"/>
  <c r="S16" i="7"/>
  <c r="T16" i="7"/>
  <c r="U16" i="7"/>
  <c r="V16" i="7"/>
  <c r="W16" i="7"/>
  <c r="X16" i="7"/>
  <c r="Q17" i="7"/>
  <c r="R17" i="7"/>
  <c r="S17" i="7"/>
  <c r="T17" i="7"/>
  <c r="U17" i="7"/>
  <c r="V17" i="7"/>
  <c r="W17" i="7"/>
  <c r="X17" i="7"/>
  <c r="Q18" i="7"/>
  <c r="R18" i="7"/>
  <c r="S18" i="7"/>
  <c r="T18" i="7"/>
  <c r="U18" i="7"/>
  <c r="V18" i="7"/>
  <c r="W18" i="7"/>
  <c r="X18" i="7"/>
  <c r="Q19" i="7"/>
  <c r="R19" i="7"/>
  <c r="S19" i="7"/>
  <c r="T19" i="7"/>
  <c r="U19" i="7"/>
  <c r="V19" i="7"/>
  <c r="W19" i="7"/>
  <c r="X19" i="7"/>
  <c r="Z19" i="7"/>
  <c r="Q20" i="7"/>
  <c r="R20" i="7"/>
  <c r="S20" i="7"/>
  <c r="T20" i="7"/>
  <c r="U20" i="7"/>
  <c r="V20" i="7"/>
  <c r="W20" i="7"/>
  <c r="X20" i="7"/>
  <c r="Q21" i="7"/>
  <c r="R21" i="7"/>
  <c r="S21" i="7"/>
  <c r="T21" i="7"/>
  <c r="U21" i="7"/>
  <c r="V21" i="7"/>
  <c r="W21" i="7"/>
  <c r="X21" i="7"/>
  <c r="R22" i="7"/>
  <c r="T22" i="7"/>
  <c r="V22" i="7"/>
  <c r="X22" i="7"/>
  <c r="Q23" i="7"/>
  <c r="R23" i="7"/>
  <c r="S23" i="7"/>
  <c r="T23" i="7"/>
  <c r="U23" i="7"/>
  <c r="V23" i="7"/>
  <c r="W23" i="7"/>
  <c r="X23" i="7"/>
  <c r="Q24" i="7"/>
  <c r="R24" i="7"/>
  <c r="S24" i="7"/>
  <c r="T24" i="7"/>
  <c r="U24" i="7"/>
  <c r="V24" i="7"/>
  <c r="W24" i="7"/>
  <c r="X24" i="7"/>
  <c r="Q25" i="7"/>
  <c r="R25" i="7"/>
  <c r="S25" i="7"/>
  <c r="T25" i="7"/>
  <c r="U25" i="7"/>
  <c r="V25" i="7"/>
  <c r="W25" i="7"/>
  <c r="X25" i="7"/>
  <c r="Q26" i="7"/>
  <c r="R26" i="7"/>
  <c r="S26" i="7"/>
  <c r="T26" i="7"/>
  <c r="U26" i="7"/>
  <c r="V26" i="7"/>
  <c r="W26" i="7"/>
  <c r="X26" i="7"/>
  <c r="Q27" i="7"/>
  <c r="R27" i="7"/>
  <c r="S27" i="7"/>
  <c r="T27" i="7"/>
  <c r="U27" i="7"/>
  <c r="V27" i="7"/>
  <c r="W27" i="7"/>
  <c r="X27" i="7"/>
  <c r="Q28" i="7"/>
  <c r="R28" i="7"/>
  <c r="S28" i="7"/>
  <c r="T28" i="7"/>
  <c r="U28" i="7"/>
  <c r="V28" i="7"/>
  <c r="W28" i="7"/>
  <c r="X28" i="7"/>
  <c r="Q29" i="7"/>
  <c r="R29" i="7"/>
  <c r="S29" i="7"/>
  <c r="T29" i="7"/>
  <c r="U29" i="7"/>
  <c r="V29" i="7"/>
  <c r="W29" i="7"/>
  <c r="X29" i="7"/>
  <c r="Q30" i="7"/>
  <c r="R30" i="7"/>
  <c r="S30" i="7"/>
  <c r="T30" i="7"/>
  <c r="U30" i="7"/>
  <c r="V30" i="7"/>
  <c r="W30" i="7"/>
  <c r="X30" i="7"/>
  <c r="Q31" i="7"/>
  <c r="R31" i="7"/>
  <c r="S31" i="7"/>
  <c r="T31" i="7"/>
  <c r="U31" i="7"/>
  <c r="V31" i="7"/>
  <c r="W31" i="7"/>
  <c r="X31" i="7"/>
  <c r="Q32" i="7"/>
  <c r="R32" i="7"/>
  <c r="S32" i="7"/>
  <c r="T32" i="7"/>
  <c r="U32" i="7"/>
  <c r="V32" i="7"/>
  <c r="W32" i="7"/>
  <c r="X32" i="7"/>
  <c r="Q33" i="7"/>
  <c r="R33" i="7"/>
  <c r="S33" i="7"/>
  <c r="T33" i="7"/>
  <c r="U33" i="7"/>
  <c r="V33" i="7"/>
  <c r="W33" i="7"/>
  <c r="X33" i="7"/>
  <c r="Q34" i="7"/>
  <c r="R34" i="7"/>
  <c r="S34" i="7"/>
  <c r="T34" i="7"/>
  <c r="U34" i="7"/>
  <c r="V34" i="7"/>
  <c r="W34" i="7"/>
  <c r="X34" i="7"/>
  <c r="Q35" i="7"/>
  <c r="R35" i="7"/>
  <c r="S35" i="7"/>
  <c r="T35" i="7"/>
  <c r="U35" i="7"/>
  <c r="V35" i="7"/>
  <c r="W35" i="7"/>
  <c r="X35" i="7"/>
  <c r="Q36" i="7"/>
  <c r="R36" i="7"/>
  <c r="S36" i="7"/>
  <c r="T36" i="7"/>
  <c r="U36" i="7"/>
  <c r="V36" i="7"/>
  <c r="W36" i="7"/>
  <c r="X36" i="7"/>
  <c r="Q37" i="7"/>
  <c r="R37" i="7"/>
  <c r="S37" i="7"/>
  <c r="T37" i="7"/>
  <c r="U37" i="7"/>
  <c r="V37" i="7"/>
  <c r="W37" i="7"/>
  <c r="X37" i="7"/>
  <c r="Q38" i="7"/>
  <c r="R38" i="7"/>
  <c r="S38" i="7"/>
  <c r="T38" i="7"/>
  <c r="U38" i="7"/>
  <c r="V38" i="7"/>
  <c r="W38" i="7"/>
  <c r="X38" i="7"/>
  <c r="Q39" i="7"/>
  <c r="R39" i="7"/>
  <c r="S39" i="7"/>
  <c r="T39" i="7"/>
  <c r="U39" i="7"/>
  <c r="V39" i="7"/>
  <c r="W39" i="7"/>
  <c r="X39" i="7"/>
  <c r="Q40" i="7"/>
  <c r="R40" i="7"/>
  <c r="S40" i="7"/>
  <c r="T40" i="7"/>
  <c r="U40" i="7"/>
  <c r="V40" i="7"/>
  <c r="W40" i="7"/>
  <c r="X40" i="7"/>
  <c r="Q41" i="7"/>
  <c r="R41" i="7"/>
  <c r="S41" i="7"/>
  <c r="T41" i="7"/>
  <c r="U41" i="7"/>
  <c r="V41" i="7"/>
  <c r="W41" i="7"/>
  <c r="X41" i="7"/>
  <c r="Q42" i="7"/>
  <c r="R42" i="7"/>
  <c r="S42" i="7"/>
  <c r="T42" i="7"/>
  <c r="U42" i="7"/>
  <c r="V42" i="7"/>
  <c r="W42" i="7"/>
  <c r="X42" i="7"/>
  <c r="Q43" i="7"/>
  <c r="R43" i="7"/>
  <c r="S43" i="7"/>
  <c r="T43" i="7"/>
  <c r="U43" i="7"/>
  <c r="V43" i="7"/>
  <c r="W43" i="7"/>
  <c r="X43" i="7"/>
  <c r="Q44" i="7"/>
  <c r="R44" i="7"/>
  <c r="S44" i="7"/>
  <c r="T44" i="7"/>
  <c r="U44" i="7"/>
  <c r="V44" i="7"/>
  <c r="W44" i="7"/>
  <c r="X44" i="7"/>
  <c r="Q45" i="7"/>
  <c r="R45" i="7"/>
  <c r="S45" i="7"/>
  <c r="T45" i="7"/>
  <c r="U45" i="7"/>
  <c r="V45" i="7"/>
  <c r="W45" i="7"/>
  <c r="X45" i="7"/>
  <c r="Q46" i="7"/>
  <c r="R46" i="7"/>
  <c r="S46" i="7"/>
  <c r="T46" i="7"/>
  <c r="U46" i="7"/>
  <c r="V46" i="7"/>
  <c r="W46" i="7"/>
  <c r="X46" i="7"/>
  <c r="Q47" i="7"/>
  <c r="R47" i="7"/>
  <c r="S47" i="7"/>
  <c r="T47" i="7"/>
  <c r="U47" i="7"/>
  <c r="V47" i="7"/>
  <c r="W47" i="7"/>
  <c r="X47" i="7"/>
  <c r="Q48" i="7"/>
  <c r="R48" i="7"/>
  <c r="S48" i="7"/>
  <c r="T48" i="7"/>
  <c r="U48" i="7"/>
  <c r="V48" i="7"/>
  <c r="W48" i="7"/>
  <c r="X48" i="7"/>
  <c r="Q49" i="7"/>
  <c r="R49" i="7"/>
  <c r="S49" i="7"/>
  <c r="T49" i="7"/>
  <c r="U49" i="7"/>
  <c r="V49" i="7"/>
  <c r="W49" i="7"/>
  <c r="X49" i="7"/>
  <c r="Q50" i="7"/>
  <c r="R50" i="7"/>
  <c r="S50" i="7"/>
  <c r="T50" i="7"/>
  <c r="U50" i="7"/>
  <c r="V50" i="7"/>
  <c r="W50" i="7"/>
  <c r="X50" i="7"/>
  <c r="Q51" i="7"/>
  <c r="R51" i="7"/>
  <c r="S51" i="7"/>
  <c r="T51" i="7"/>
  <c r="U51" i="7"/>
  <c r="V51" i="7"/>
  <c r="W51" i="7"/>
  <c r="X51" i="7"/>
  <c r="Q52" i="7"/>
  <c r="R52" i="7"/>
  <c r="S52" i="7"/>
  <c r="T52" i="7"/>
  <c r="U52" i="7"/>
  <c r="V52" i="7"/>
  <c r="W52" i="7"/>
  <c r="X52" i="7"/>
  <c r="Q53" i="7"/>
  <c r="R53" i="7"/>
  <c r="S53" i="7"/>
  <c r="T53" i="7"/>
  <c r="U53" i="7"/>
  <c r="V53" i="7"/>
  <c r="W53" i="7"/>
  <c r="X53" i="7"/>
  <c r="Q54" i="7"/>
  <c r="R54" i="7"/>
  <c r="S54" i="7"/>
  <c r="T54" i="7"/>
  <c r="U54" i="7"/>
  <c r="V54" i="7"/>
  <c r="W54" i="7"/>
  <c r="X54" i="7"/>
  <c r="Q55" i="7"/>
  <c r="R55" i="7"/>
  <c r="S55" i="7"/>
  <c r="T55" i="7"/>
  <c r="U55" i="7"/>
  <c r="V55" i="7"/>
  <c r="W55" i="7"/>
  <c r="X55" i="7"/>
  <c r="Q56" i="7"/>
  <c r="R56" i="7"/>
  <c r="S56" i="7"/>
  <c r="T56" i="7"/>
  <c r="U56" i="7"/>
  <c r="V56" i="7"/>
  <c r="W56" i="7"/>
  <c r="X56" i="7"/>
  <c r="Q57" i="7"/>
  <c r="R57" i="7"/>
  <c r="S57" i="7"/>
  <c r="T57" i="7"/>
  <c r="U57" i="7"/>
  <c r="V57" i="7"/>
  <c r="W57" i="7"/>
  <c r="X57" i="7"/>
  <c r="R58" i="7"/>
  <c r="S58" i="7"/>
  <c r="T58" i="7"/>
  <c r="U58" i="7"/>
  <c r="V58" i="7"/>
  <c r="W58" i="7"/>
  <c r="X58" i="7"/>
  <c r="Q59" i="7"/>
  <c r="R59" i="7"/>
  <c r="S59" i="7"/>
  <c r="T59" i="7"/>
  <c r="U59" i="7"/>
  <c r="V59" i="7"/>
  <c r="W59" i="7"/>
  <c r="X59" i="7"/>
  <c r="Z59" i="7"/>
  <c r="Q60" i="7"/>
  <c r="R60" i="7"/>
  <c r="S60" i="7"/>
  <c r="T60" i="7"/>
  <c r="U60" i="7"/>
  <c r="V60" i="7"/>
  <c r="W60" i="7"/>
  <c r="X60" i="7"/>
  <c r="Q61" i="7"/>
  <c r="R61" i="7"/>
  <c r="S61" i="7"/>
  <c r="T61" i="7"/>
  <c r="U61" i="7"/>
  <c r="V61" i="7"/>
  <c r="W61" i="7"/>
  <c r="X61" i="7"/>
  <c r="Q62" i="7"/>
  <c r="R62" i="7"/>
  <c r="S62" i="7"/>
  <c r="T62" i="7"/>
  <c r="U62" i="7"/>
  <c r="V62" i="7"/>
  <c r="W62" i="7"/>
  <c r="X62" i="7"/>
  <c r="Q63" i="7"/>
  <c r="R63" i="7"/>
  <c r="S63" i="7"/>
  <c r="T63" i="7"/>
  <c r="U63" i="7"/>
  <c r="V63" i="7"/>
  <c r="W63" i="7"/>
  <c r="X63" i="7"/>
  <c r="Q64" i="7"/>
  <c r="R64" i="7"/>
  <c r="S64" i="7"/>
  <c r="T64" i="7"/>
  <c r="U64" i="7"/>
  <c r="V64" i="7"/>
  <c r="W64" i="7"/>
  <c r="X64" i="7"/>
  <c r="Q65" i="7"/>
  <c r="R65" i="7"/>
  <c r="S65" i="7"/>
  <c r="T65" i="7"/>
  <c r="U65" i="7"/>
  <c r="V65" i="7"/>
  <c r="W65" i="7"/>
  <c r="X65" i="7"/>
  <c r="Q66" i="7"/>
  <c r="R66" i="7"/>
  <c r="S66" i="7"/>
  <c r="T66" i="7"/>
  <c r="U66" i="7"/>
  <c r="V66" i="7"/>
  <c r="W66" i="7"/>
  <c r="X66" i="7"/>
  <c r="Q67" i="7"/>
  <c r="R67" i="7"/>
  <c r="S67" i="7"/>
  <c r="T67" i="7"/>
  <c r="U67" i="7"/>
  <c r="V67" i="7"/>
  <c r="W67" i="7"/>
  <c r="X67" i="7"/>
  <c r="Q68" i="7"/>
  <c r="R68" i="7"/>
  <c r="S68" i="7"/>
  <c r="T68" i="7"/>
  <c r="U68" i="7"/>
  <c r="V68" i="7"/>
  <c r="W68" i="7"/>
  <c r="X68" i="7"/>
  <c r="Q69" i="7"/>
  <c r="R69" i="7"/>
  <c r="S69" i="7"/>
  <c r="T69" i="7"/>
  <c r="U69" i="7"/>
  <c r="V69" i="7"/>
  <c r="W69" i="7"/>
  <c r="X69" i="7"/>
  <c r="Q70" i="7"/>
  <c r="R70" i="7"/>
  <c r="S70" i="7"/>
  <c r="T70" i="7"/>
  <c r="U70" i="7"/>
  <c r="V70" i="7"/>
  <c r="W70" i="7"/>
  <c r="X70" i="7"/>
  <c r="Q71" i="7"/>
  <c r="R71" i="7"/>
  <c r="S71" i="7"/>
  <c r="T71" i="7"/>
  <c r="U71" i="7"/>
  <c r="V71" i="7"/>
  <c r="W71" i="7"/>
  <c r="X71" i="7"/>
  <c r="Z7" i="7"/>
  <c r="Z15" i="7"/>
  <c r="Z23" i="7"/>
  <c r="X4" i="7"/>
  <c r="X72" i="7"/>
  <c r="W4" i="7"/>
  <c r="W72" i="7"/>
  <c r="V4" i="7"/>
  <c r="V72" i="7"/>
  <c r="U4" i="7"/>
  <c r="U72" i="7"/>
  <c r="T4" i="7"/>
  <c r="T72" i="7"/>
  <c r="S4" i="7"/>
  <c r="S72" i="7"/>
  <c r="R4" i="7"/>
  <c r="R72" i="7"/>
  <c r="Q4" i="7"/>
  <c r="Q72" i="7"/>
  <c r="L10" i="7"/>
  <c r="L5" i="7"/>
  <c r="L6" i="7"/>
  <c r="L7" i="7"/>
  <c r="L8" i="7"/>
  <c r="L9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9" i="7"/>
  <c r="L61" i="7"/>
  <c r="L62" i="7"/>
  <c r="L63" i="7"/>
  <c r="L64" i="7"/>
  <c r="L65" i="7"/>
  <c r="L66" i="7"/>
  <c r="L67" i="7"/>
  <c r="L68" i="7"/>
  <c r="L69" i="7"/>
  <c r="L70" i="7"/>
  <c r="L71" i="7"/>
  <c r="L4" i="7"/>
  <c r="O4" i="6"/>
  <c r="G4" i="6"/>
  <c r="H4" i="6"/>
  <c r="I4" i="6"/>
  <c r="J4" i="6"/>
  <c r="K4" i="6"/>
  <c r="L4" i="6"/>
  <c r="M4" i="6"/>
  <c r="N4" i="6"/>
  <c r="P4" i="6"/>
  <c r="O5" i="6"/>
  <c r="G5" i="6"/>
  <c r="H5" i="6"/>
  <c r="I5" i="6"/>
  <c r="J5" i="6"/>
  <c r="K5" i="6"/>
  <c r="L5" i="6"/>
  <c r="M5" i="6"/>
  <c r="N5" i="6"/>
  <c r="P5" i="6"/>
  <c r="O6" i="6"/>
  <c r="G6" i="6"/>
  <c r="H6" i="6"/>
  <c r="I6" i="6"/>
  <c r="J6" i="6"/>
  <c r="K6" i="6"/>
  <c r="L6" i="6"/>
  <c r="M6" i="6"/>
  <c r="N6" i="6"/>
  <c r="P6" i="6"/>
  <c r="O7" i="6"/>
  <c r="G7" i="6"/>
  <c r="H7" i="6"/>
  <c r="I7" i="6"/>
  <c r="J7" i="6"/>
  <c r="K7" i="6"/>
  <c r="L7" i="6"/>
  <c r="M7" i="6"/>
  <c r="N7" i="6"/>
  <c r="P7" i="6"/>
  <c r="P8" i="6"/>
  <c r="O9" i="6"/>
  <c r="G9" i="6"/>
  <c r="H9" i="6"/>
  <c r="I9" i="6"/>
  <c r="J9" i="6"/>
  <c r="K9" i="6"/>
  <c r="L9" i="6"/>
  <c r="M9" i="6"/>
  <c r="N9" i="6"/>
  <c r="P9" i="6"/>
  <c r="O10" i="6"/>
  <c r="G10" i="6"/>
  <c r="H10" i="6"/>
  <c r="I10" i="6"/>
  <c r="J10" i="6"/>
  <c r="K10" i="6"/>
  <c r="L10" i="6"/>
  <c r="M10" i="6"/>
  <c r="N10" i="6"/>
  <c r="P10" i="6"/>
  <c r="O11" i="6"/>
  <c r="G11" i="6"/>
  <c r="H11" i="6"/>
  <c r="I11" i="6"/>
  <c r="J11" i="6"/>
  <c r="K11" i="6"/>
  <c r="L11" i="6"/>
  <c r="M11" i="6"/>
  <c r="N11" i="6"/>
  <c r="P11" i="6"/>
  <c r="O12" i="6"/>
  <c r="G12" i="6"/>
  <c r="H12" i="6"/>
  <c r="I12" i="6"/>
  <c r="J12" i="6"/>
  <c r="K12" i="6"/>
  <c r="L12" i="6"/>
  <c r="M12" i="6"/>
  <c r="N12" i="6"/>
  <c r="P12" i="6"/>
  <c r="O13" i="6"/>
  <c r="G13" i="6"/>
  <c r="H13" i="6"/>
  <c r="I13" i="6"/>
  <c r="J13" i="6"/>
  <c r="K13" i="6"/>
  <c r="L13" i="6"/>
  <c r="M13" i="6"/>
  <c r="N13" i="6"/>
  <c r="P13" i="6"/>
  <c r="O14" i="6"/>
  <c r="G14" i="6"/>
  <c r="H14" i="6"/>
  <c r="I14" i="6"/>
  <c r="J14" i="6"/>
  <c r="K14" i="6"/>
  <c r="L14" i="6"/>
  <c r="M14" i="6"/>
  <c r="N14" i="6"/>
  <c r="P14" i="6"/>
  <c r="O15" i="6"/>
  <c r="G15" i="6"/>
  <c r="H15" i="6"/>
  <c r="I15" i="6"/>
  <c r="J15" i="6"/>
  <c r="K15" i="6"/>
  <c r="L15" i="6"/>
  <c r="M15" i="6"/>
  <c r="N15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O28" i="6"/>
  <c r="G28" i="6"/>
  <c r="H28" i="6"/>
  <c r="I28" i="6"/>
  <c r="J28" i="6"/>
  <c r="K28" i="6"/>
  <c r="L28" i="6"/>
  <c r="M28" i="6"/>
  <c r="N28" i="6"/>
  <c r="P28" i="6"/>
  <c r="O29" i="6"/>
  <c r="G29" i="6"/>
  <c r="H29" i="6"/>
  <c r="I29" i="6"/>
  <c r="J29" i="6"/>
  <c r="K29" i="6"/>
  <c r="L29" i="6"/>
  <c r="M29" i="6"/>
  <c r="N29" i="6"/>
  <c r="P29" i="6"/>
  <c r="O30" i="6"/>
  <c r="G30" i="6"/>
  <c r="H30" i="6"/>
  <c r="I30" i="6"/>
  <c r="J30" i="6"/>
  <c r="K30" i="6"/>
  <c r="L30" i="6"/>
  <c r="M30" i="6"/>
  <c r="N30" i="6"/>
  <c r="P30" i="6"/>
  <c r="P31" i="6"/>
  <c r="P32" i="6"/>
  <c r="P33" i="6"/>
  <c r="O34" i="6"/>
  <c r="G34" i="6"/>
  <c r="H34" i="6"/>
  <c r="I34" i="6"/>
  <c r="J34" i="6"/>
  <c r="K34" i="6"/>
  <c r="L34" i="6"/>
  <c r="M34" i="6"/>
  <c r="N34" i="6"/>
  <c r="P34" i="6"/>
  <c r="O35" i="6"/>
  <c r="G35" i="6"/>
  <c r="H35" i="6"/>
  <c r="I35" i="6"/>
  <c r="J35" i="6"/>
  <c r="K35" i="6"/>
  <c r="L35" i="6"/>
  <c r="M35" i="6"/>
  <c r="N35" i="6"/>
  <c r="P35" i="6"/>
  <c r="O36" i="6"/>
  <c r="G36" i="6"/>
  <c r="H36" i="6"/>
  <c r="I36" i="6"/>
  <c r="J36" i="6"/>
  <c r="K36" i="6"/>
  <c r="L36" i="6"/>
  <c r="M36" i="6"/>
  <c r="N36" i="6"/>
  <c r="P36" i="6"/>
  <c r="O37" i="6"/>
  <c r="G37" i="6"/>
  <c r="H37" i="6"/>
  <c r="I37" i="6"/>
  <c r="J37" i="6"/>
  <c r="K37" i="6"/>
  <c r="L37" i="6"/>
  <c r="M37" i="6"/>
  <c r="N37" i="6"/>
  <c r="P37" i="6"/>
  <c r="O38" i="6"/>
  <c r="G38" i="6"/>
  <c r="H38" i="6"/>
  <c r="I38" i="6"/>
  <c r="J38" i="6"/>
  <c r="K38" i="6"/>
  <c r="L38" i="6"/>
  <c r="M38" i="6"/>
  <c r="N38" i="6"/>
  <c r="P38" i="6"/>
  <c r="P39" i="6"/>
  <c r="P40" i="6"/>
  <c r="P41" i="6"/>
  <c r="P42" i="6"/>
  <c r="P43" i="6"/>
  <c r="O44" i="6"/>
  <c r="G44" i="6"/>
  <c r="H44" i="6"/>
  <c r="I44" i="6"/>
  <c r="J44" i="6"/>
  <c r="K44" i="6"/>
  <c r="L44" i="6"/>
  <c r="M44" i="6"/>
  <c r="N44" i="6"/>
  <c r="P44" i="6"/>
  <c r="O45" i="6"/>
  <c r="G45" i="6"/>
  <c r="H45" i="6"/>
  <c r="I45" i="6"/>
  <c r="J45" i="6"/>
  <c r="K45" i="6"/>
  <c r="L45" i="6"/>
  <c r="M45" i="6"/>
  <c r="N45" i="6"/>
  <c r="P45" i="6"/>
  <c r="O46" i="6"/>
  <c r="G46" i="6"/>
  <c r="H46" i="6"/>
  <c r="I46" i="6"/>
  <c r="J46" i="6"/>
  <c r="K46" i="6"/>
  <c r="L46" i="6"/>
  <c r="M46" i="6"/>
  <c r="N46" i="6"/>
  <c r="P46" i="6"/>
  <c r="O47" i="6"/>
  <c r="G47" i="6"/>
  <c r="H47" i="6"/>
  <c r="I47" i="6"/>
  <c r="J47" i="6"/>
  <c r="K47" i="6"/>
  <c r="L47" i="6"/>
  <c r="M47" i="6"/>
  <c r="N47" i="6"/>
  <c r="P47" i="6"/>
  <c r="O48" i="6"/>
  <c r="G48" i="6"/>
  <c r="H48" i="6"/>
  <c r="I48" i="6"/>
  <c r="J48" i="6"/>
  <c r="K48" i="6"/>
  <c r="L48" i="6"/>
  <c r="M48" i="6"/>
  <c r="N48" i="6"/>
  <c r="P48" i="6"/>
  <c r="O49" i="6"/>
  <c r="G49" i="6"/>
  <c r="H49" i="6"/>
  <c r="I49" i="6"/>
  <c r="J49" i="6"/>
  <c r="K49" i="6"/>
  <c r="L49" i="6"/>
  <c r="M49" i="6"/>
  <c r="N49" i="6"/>
  <c r="P49" i="6"/>
  <c r="O50" i="6"/>
  <c r="G50" i="6"/>
  <c r="H50" i="6"/>
  <c r="I50" i="6"/>
  <c r="J50" i="6"/>
  <c r="K50" i="6"/>
  <c r="L50" i="6"/>
  <c r="M50" i="6"/>
  <c r="N50" i="6"/>
  <c r="P50" i="6"/>
  <c r="O3" i="6"/>
  <c r="N3" i="6"/>
  <c r="M3" i="6"/>
  <c r="L3" i="6"/>
  <c r="K3" i="6"/>
  <c r="J3" i="6"/>
  <c r="I3" i="6"/>
  <c r="H3" i="6"/>
  <c r="G3" i="6"/>
  <c r="O8" i="6"/>
  <c r="O16" i="6"/>
  <c r="O17" i="6"/>
  <c r="O32" i="6"/>
  <c r="O33" i="6"/>
  <c r="O39" i="6"/>
  <c r="O40" i="6"/>
  <c r="O41" i="6"/>
  <c r="N28" i="5"/>
  <c r="O28" i="5"/>
  <c r="P28" i="5"/>
  <c r="Q28" i="5"/>
  <c r="R28" i="5"/>
  <c r="S28" i="5"/>
  <c r="T28" i="5"/>
  <c r="U28" i="5"/>
  <c r="W28" i="5"/>
  <c r="N29" i="5"/>
  <c r="O29" i="5"/>
  <c r="P29" i="5"/>
  <c r="Q29" i="5"/>
  <c r="R29" i="5"/>
  <c r="S29" i="5"/>
  <c r="T29" i="5"/>
  <c r="U29" i="5"/>
  <c r="W29" i="5"/>
  <c r="S72" i="5"/>
  <c r="R72" i="5"/>
  <c r="U72" i="5"/>
  <c r="G8" i="4"/>
  <c r="H8" i="4"/>
  <c r="I8" i="4"/>
  <c r="J8" i="4"/>
  <c r="K8" i="4"/>
  <c r="L8" i="4"/>
  <c r="M8" i="4"/>
  <c r="N8" i="4"/>
  <c r="O8" i="4"/>
  <c r="G35" i="4"/>
  <c r="H35" i="4"/>
  <c r="I35" i="4"/>
  <c r="J35" i="4"/>
  <c r="K35" i="4"/>
  <c r="L35" i="4"/>
  <c r="M35" i="4"/>
  <c r="N35" i="4"/>
  <c r="O35" i="4"/>
  <c r="G9" i="4"/>
  <c r="H9" i="4"/>
  <c r="I9" i="4"/>
  <c r="J9" i="4"/>
  <c r="K9" i="4"/>
  <c r="L9" i="4"/>
  <c r="M9" i="4"/>
  <c r="N9" i="4"/>
  <c r="O9" i="4"/>
  <c r="G36" i="4"/>
  <c r="H36" i="4"/>
  <c r="I36" i="4"/>
  <c r="J36" i="4"/>
  <c r="K36" i="4"/>
  <c r="L36" i="4"/>
  <c r="M36" i="4"/>
  <c r="N36" i="4"/>
  <c r="O36" i="4"/>
  <c r="G10" i="4"/>
  <c r="H10" i="4"/>
  <c r="I10" i="4"/>
  <c r="J10" i="4"/>
  <c r="K10" i="4"/>
  <c r="L10" i="4"/>
  <c r="M10" i="4"/>
  <c r="N10" i="4"/>
  <c r="O10" i="4"/>
  <c r="G37" i="4"/>
  <c r="H37" i="4"/>
  <c r="I37" i="4"/>
  <c r="J37" i="4"/>
  <c r="K37" i="4"/>
  <c r="L37" i="4"/>
  <c r="M37" i="4"/>
  <c r="N37" i="4"/>
  <c r="O37" i="4"/>
  <c r="G11" i="4"/>
  <c r="H11" i="4"/>
  <c r="I11" i="4"/>
  <c r="J11" i="4"/>
  <c r="K11" i="4"/>
  <c r="L11" i="4"/>
  <c r="M11" i="4"/>
  <c r="N11" i="4"/>
  <c r="O11" i="4"/>
  <c r="G38" i="4"/>
  <c r="H38" i="4"/>
  <c r="I38" i="4"/>
  <c r="J38" i="4"/>
  <c r="K38" i="4"/>
  <c r="L38" i="4"/>
  <c r="M38" i="4"/>
  <c r="N38" i="4"/>
  <c r="O38" i="4"/>
  <c r="O39" i="4"/>
  <c r="G13" i="4"/>
  <c r="H13" i="4"/>
  <c r="I13" i="4"/>
  <c r="J13" i="4"/>
  <c r="K13" i="4"/>
  <c r="L13" i="4"/>
  <c r="M13" i="4"/>
  <c r="N13" i="4"/>
  <c r="O13" i="4"/>
  <c r="G40" i="4"/>
  <c r="H40" i="4"/>
  <c r="I40" i="4"/>
  <c r="J40" i="4"/>
  <c r="K40" i="4"/>
  <c r="L40" i="4"/>
  <c r="M40" i="4"/>
  <c r="N40" i="4"/>
  <c r="O40" i="4"/>
  <c r="G14" i="4"/>
  <c r="H14" i="4"/>
  <c r="I14" i="4"/>
  <c r="J14" i="4"/>
  <c r="K14" i="4"/>
  <c r="L14" i="4"/>
  <c r="M14" i="4"/>
  <c r="N14" i="4"/>
  <c r="O14" i="4"/>
  <c r="G41" i="4"/>
  <c r="H41" i="4"/>
  <c r="I41" i="4"/>
  <c r="J41" i="4"/>
  <c r="K41" i="4"/>
  <c r="L41" i="4"/>
  <c r="M41" i="4"/>
  <c r="N41" i="4"/>
  <c r="O41" i="4"/>
  <c r="G15" i="4"/>
  <c r="H15" i="4"/>
  <c r="I15" i="4"/>
  <c r="J15" i="4"/>
  <c r="K15" i="4"/>
  <c r="L15" i="4"/>
  <c r="M15" i="4"/>
  <c r="N15" i="4"/>
  <c r="O15" i="4"/>
  <c r="G42" i="4"/>
  <c r="H42" i="4"/>
  <c r="I42" i="4"/>
  <c r="J42" i="4"/>
  <c r="K42" i="4"/>
  <c r="L42" i="4"/>
  <c r="M42" i="4"/>
  <c r="N42" i="4"/>
  <c r="O42" i="4"/>
  <c r="G16" i="4"/>
  <c r="H16" i="4"/>
  <c r="I16" i="4"/>
  <c r="J16" i="4"/>
  <c r="K16" i="4"/>
  <c r="L16" i="4"/>
  <c r="M16" i="4"/>
  <c r="N16" i="4"/>
  <c r="O16" i="4"/>
  <c r="G43" i="4"/>
  <c r="H43" i="4"/>
  <c r="I43" i="4"/>
  <c r="J43" i="4"/>
  <c r="K43" i="4"/>
  <c r="L43" i="4"/>
  <c r="M43" i="4"/>
  <c r="N43" i="4"/>
  <c r="O43" i="4"/>
  <c r="G17" i="4"/>
  <c r="H17" i="4"/>
  <c r="I17" i="4"/>
  <c r="J17" i="4"/>
  <c r="K17" i="4"/>
  <c r="L17" i="4"/>
  <c r="M17" i="4"/>
  <c r="N17" i="4"/>
  <c r="O17" i="4"/>
  <c r="G44" i="4"/>
  <c r="H44" i="4"/>
  <c r="I44" i="4"/>
  <c r="J44" i="4"/>
  <c r="K44" i="4"/>
  <c r="L44" i="4"/>
  <c r="M44" i="4"/>
  <c r="N44" i="4"/>
  <c r="O44" i="4"/>
  <c r="G18" i="4"/>
  <c r="H18" i="4"/>
  <c r="I18" i="4"/>
  <c r="J18" i="4"/>
  <c r="K18" i="4"/>
  <c r="L18" i="4"/>
  <c r="M18" i="4"/>
  <c r="N18" i="4"/>
  <c r="O18" i="4"/>
  <c r="G45" i="4"/>
  <c r="H45" i="4"/>
  <c r="I45" i="4"/>
  <c r="J45" i="4"/>
  <c r="K45" i="4"/>
  <c r="L45" i="4"/>
  <c r="M45" i="4"/>
  <c r="N45" i="4"/>
  <c r="O45" i="4"/>
  <c r="G19" i="4"/>
  <c r="H19" i="4"/>
  <c r="I19" i="4"/>
  <c r="J19" i="4"/>
  <c r="K19" i="4"/>
  <c r="L19" i="4"/>
  <c r="M19" i="4"/>
  <c r="N19" i="4"/>
  <c r="O19" i="4"/>
  <c r="G46" i="4"/>
  <c r="H46" i="4"/>
  <c r="I46" i="4"/>
  <c r="J46" i="4"/>
  <c r="K46" i="4"/>
  <c r="L46" i="4"/>
  <c r="M46" i="4"/>
  <c r="N46" i="4"/>
  <c r="O46" i="4"/>
  <c r="O47" i="4"/>
  <c r="O48" i="4"/>
  <c r="O49" i="4"/>
  <c r="O50" i="4"/>
  <c r="G24" i="4"/>
  <c r="H24" i="4"/>
  <c r="I24" i="4"/>
  <c r="J24" i="4"/>
  <c r="K24" i="4"/>
  <c r="L24" i="4"/>
  <c r="M24" i="4"/>
  <c r="N24" i="4"/>
  <c r="O24" i="4"/>
  <c r="G51" i="4"/>
  <c r="H51" i="4"/>
  <c r="I51" i="4"/>
  <c r="J51" i="4"/>
  <c r="K51" i="4"/>
  <c r="L51" i="4"/>
  <c r="M51" i="4"/>
  <c r="N51" i="4"/>
  <c r="O51" i="4"/>
  <c r="G25" i="4"/>
  <c r="H25" i="4"/>
  <c r="I25" i="4"/>
  <c r="J25" i="4"/>
  <c r="K25" i="4"/>
  <c r="L25" i="4"/>
  <c r="M25" i="4"/>
  <c r="N25" i="4"/>
  <c r="O25" i="4"/>
  <c r="G52" i="4"/>
  <c r="H52" i="4"/>
  <c r="I52" i="4"/>
  <c r="J52" i="4"/>
  <c r="K52" i="4"/>
  <c r="L52" i="4"/>
  <c r="M52" i="4"/>
  <c r="N52" i="4"/>
  <c r="O52" i="4"/>
  <c r="G26" i="4"/>
  <c r="H26" i="4"/>
  <c r="I26" i="4"/>
  <c r="J26" i="4"/>
  <c r="K26" i="4"/>
  <c r="L26" i="4"/>
  <c r="M26" i="4"/>
  <c r="N26" i="4"/>
  <c r="O26" i="4"/>
  <c r="G53" i="4"/>
  <c r="H53" i="4"/>
  <c r="I53" i="4"/>
  <c r="J53" i="4"/>
  <c r="K53" i="4"/>
  <c r="L53" i="4"/>
  <c r="M53" i="4"/>
  <c r="N53" i="4"/>
  <c r="O53" i="4"/>
  <c r="G27" i="4"/>
  <c r="H27" i="4"/>
  <c r="I27" i="4"/>
  <c r="J27" i="4"/>
  <c r="K27" i="4"/>
  <c r="L27" i="4"/>
  <c r="M27" i="4"/>
  <c r="N27" i="4"/>
  <c r="O27" i="4"/>
  <c r="G54" i="4"/>
  <c r="H54" i="4"/>
  <c r="I54" i="4"/>
  <c r="J54" i="4"/>
  <c r="K54" i="4"/>
  <c r="L54" i="4"/>
  <c r="M54" i="4"/>
  <c r="N54" i="4"/>
  <c r="O54" i="4"/>
  <c r="G28" i="4"/>
  <c r="H28" i="4"/>
  <c r="I28" i="4"/>
  <c r="J28" i="4"/>
  <c r="K28" i="4"/>
  <c r="L28" i="4"/>
  <c r="M28" i="4"/>
  <c r="N28" i="4"/>
  <c r="O28" i="4"/>
  <c r="G55" i="4"/>
  <c r="H55" i="4"/>
  <c r="I55" i="4"/>
  <c r="J55" i="4"/>
  <c r="K55" i="4"/>
  <c r="L55" i="4"/>
  <c r="M55" i="4"/>
  <c r="N55" i="4"/>
  <c r="O55" i="4"/>
  <c r="G29" i="4"/>
  <c r="H29" i="4"/>
  <c r="I29" i="4"/>
  <c r="J29" i="4"/>
  <c r="K29" i="4"/>
  <c r="L29" i="4"/>
  <c r="M29" i="4"/>
  <c r="N29" i="4"/>
  <c r="O29" i="4"/>
  <c r="G56" i="4"/>
  <c r="H56" i="4"/>
  <c r="I56" i="4"/>
  <c r="J56" i="4"/>
  <c r="K56" i="4"/>
  <c r="L56" i="4"/>
  <c r="M56" i="4"/>
  <c r="N56" i="4"/>
  <c r="O56" i="4"/>
  <c r="G30" i="4"/>
  <c r="H30" i="4"/>
  <c r="I30" i="4"/>
  <c r="J30" i="4"/>
  <c r="K30" i="4"/>
  <c r="L30" i="4"/>
  <c r="M30" i="4"/>
  <c r="N30" i="4"/>
  <c r="O30" i="4"/>
  <c r="G57" i="4"/>
  <c r="H57" i="4"/>
  <c r="I57" i="4"/>
  <c r="J57" i="4"/>
  <c r="K57" i="4"/>
  <c r="L57" i="4"/>
  <c r="M57" i="4"/>
  <c r="N57" i="4"/>
  <c r="O57" i="4"/>
  <c r="G7" i="4"/>
  <c r="H7" i="4"/>
  <c r="I7" i="4"/>
  <c r="J7" i="4"/>
  <c r="K7" i="4"/>
  <c r="L7" i="4"/>
  <c r="M7" i="4"/>
  <c r="N7" i="4"/>
  <c r="O7" i="4"/>
  <c r="G34" i="4"/>
  <c r="H34" i="4"/>
  <c r="I34" i="4"/>
  <c r="J34" i="4"/>
  <c r="K34" i="4"/>
  <c r="L34" i="4"/>
  <c r="M34" i="4"/>
  <c r="N34" i="4"/>
  <c r="O34" i="4"/>
  <c r="R71" i="4"/>
  <c r="W72" i="5"/>
  <c r="O72" i="5"/>
  <c r="Q72" i="5"/>
  <c r="T72" i="5"/>
  <c r="N72" i="5"/>
  <c r="X67" i="8"/>
  <c r="X55" i="8"/>
  <c r="X51" i="8"/>
  <c r="X39" i="8"/>
  <c r="X35" i="8"/>
  <c r="X18" i="8"/>
  <c r="X14" i="8"/>
  <c r="X10" i="8"/>
  <c r="X6" i="8"/>
  <c r="X23" i="8"/>
  <c r="X21" i="8"/>
  <c r="X20" i="8"/>
  <c r="X17" i="8"/>
  <c r="X16" i="8"/>
  <c r="X13" i="8"/>
  <c r="X12" i="8"/>
  <c r="X9" i="8"/>
  <c r="X8" i="8"/>
  <c r="X5" i="8"/>
  <c r="Z72" i="7"/>
  <c r="Z55" i="7"/>
  <c r="Z52" i="7"/>
  <c r="Z48" i="7"/>
  <c r="Z21" i="7"/>
  <c r="Z20" i="7"/>
  <c r="Z17" i="7"/>
  <c r="Z16" i="7"/>
  <c r="Z13" i="7"/>
  <c r="Z12" i="7"/>
  <c r="Z9" i="7"/>
  <c r="Z8" i="7"/>
  <c r="Z5" i="7"/>
  <c r="Z67" i="7"/>
  <c r="Z60" i="7"/>
  <c r="Z51" i="7"/>
  <c r="Z31" i="7"/>
  <c r="Z47" i="7"/>
  <c r="Z39" i="7"/>
  <c r="Z35" i="7"/>
  <c r="Z4" i="7"/>
  <c r="Z71" i="7"/>
  <c r="Z63" i="7"/>
  <c r="Z18" i="7"/>
  <c r="Z14" i="7"/>
  <c r="Z10" i="7"/>
  <c r="Z6" i="7"/>
  <c r="O59" i="8"/>
  <c r="X59" i="8"/>
  <c r="L59" i="8"/>
  <c r="X71" i="8"/>
  <c r="O60" i="8"/>
  <c r="X60" i="8"/>
  <c r="X63" i="8"/>
  <c r="X70" i="8"/>
  <c r="X66" i="8"/>
  <c r="X62" i="8"/>
  <c r="X69" i="8"/>
  <c r="X68" i="8"/>
  <c r="X65" i="8"/>
  <c r="X64" i="8"/>
  <c r="X61" i="8"/>
  <c r="X58" i="8"/>
  <c r="X57" i="8"/>
  <c r="X56" i="8"/>
  <c r="X43" i="8"/>
  <c r="X53" i="8"/>
  <c r="X52" i="8"/>
  <c r="X49" i="8"/>
  <c r="X48" i="8"/>
  <c r="X45" i="8"/>
  <c r="X44" i="8"/>
  <c r="X54" i="8"/>
  <c r="X50" i="8"/>
  <c r="X46" i="8"/>
  <c r="X42" i="8"/>
  <c r="X41" i="8"/>
  <c r="X40" i="8"/>
  <c r="X38" i="8"/>
  <c r="X34" i="8"/>
  <c r="X37" i="8"/>
  <c r="X36" i="8"/>
  <c r="X33" i="8"/>
  <c r="X32" i="8"/>
  <c r="X30" i="8"/>
  <c r="X29" i="8"/>
  <c r="X28" i="8"/>
  <c r="L27" i="8"/>
  <c r="R72" i="8"/>
  <c r="S72" i="8"/>
  <c r="X27" i="8"/>
  <c r="X26" i="8"/>
  <c r="X25" i="8"/>
  <c r="Q72" i="8"/>
  <c r="X24" i="8"/>
  <c r="P72" i="8"/>
  <c r="V72" i="8"/>
  <c r="T72" i="8"/>
  <c r="U72" i="8"/>
  <c r="X22" i="8"/>
  <c r="X4" i="8"/>
  <c r="X73" i="8"/>
  <c r="Z27" i="7"/>
  <c r="Z70" i="7"/>
  <c r="Z66" i="7"/>
  <c r="Z62" i="7"/>
  <c r="Z69" i="7"/>
  <c r="Z68" i="7"/>
  <c r="Z65" i="7"/>
  <c r="Z64" i="7"/>
  <c r="Z61" i="7"/>
  <c r="Z58" i="7"/>
  <c r="Z57" i="7"/>
  <c r="Z56" i="7"/>
  <c r="Z43" i="7"/>
  <c r="Z44" i="7"/>
  <c r="Z53" i="7"/>
  <c r="Z49" i="7"/>
  <c r="Z54" i="7"/>
  <c r="Z50" i="7"/>
  <c r="Z46" i="7"/>
  <c r="Z45" i="7"/>
  <c r="Z42" i="7"/>
  <c r="Z41" i="7"/>
  <c r="Z40" i="7"/>
  <c r="Z38" i="7"/>
  <c r="Z34" i="7"/>
  <c r="Z37" i="7"/>
  <c r="Z36" i="7"/>
  <c r="Z33" i="7"/>
  <c r="Z32" i="7"/>
  <c r="Z29" i="7"/>
  <c r="Z30" i="7"/>
  <c r="Z28" i="7"/>
  <c r="Z26" i="7"/>
  <c r="Z25" i="7"/>
  <c r="Z24" i="7"/>
  <c r="Z22" i="7"/>
  <c r="P3" i="6"/>
  <c r="P72" i="5"/>
  <c r="U73" i="5"/>
  <c r="Z73" i="7"/>
  <c r="O72" i="8"/>
  <c r="V73" i="8"/>
  <c r="H12" i="4"/>
  <c r="H20" i="4"/>
  <c r="H21" i="4"/>
  <c r="H31" i="4"/>
  <c r="I12" i="4"/>
  <c r="I20" i="4"/>
  <c r="I21" i="4"/>
  <c r="I31" i="4"/>
  <c r="J12" i="4"/>
  <c r="J20" i="4"/>
  <c r="J21" i="4"/>
  <c r="J31" i="4"/>
  <c r="K12" i="4"/>
  <c r="K20" i="4"/>
  <c r="K21" i="4"/>
  <c r="K31" i="4"/>
  <c r="L12" i="4"/>
  <c r="L20" i="4"/>
  <c r="L21" i="4"/>
  <c r="L31" i="4"/>
  <c r="M12" i="4"/>
  <c r="M20" i="4"/>
  <c r="M21" i="4"/>
  <c r="M31" i="4"/>
  <c r="N12" i="4"/>
  <c r="N20" i="4"/>
  <c r="N21" i="4"/>
  <c r="N31" i="4"/>
  <c r="G12" i="4"/>
  <c r="G20" i="4"/>
  <c r="G21" i="4"/>
  <c r="G31" i="4"/>
  <c r="O12" i="4"/>
  <c r="O20" i="4"/>
  <c r="O21" i="4"/>
  <c r="O31" i="4"/>
  <c r="DK12" i="1"/>
  <c r="DK10" i="1"/>
  <c r="DK11" i="1"/>
  <c r="DK13" i="1"/>
  <c r="DL12" i="1"/>
  <c r="DL11" i="1"/>
  <c r="DL10" i="1"/>
</calcChain>
</file>

<file path=xl/sharedStrings.xml><?xml version="1.0" encoding="utf-8"?>
<sst xmlns="http://schemas.openxmlformats.org/spreadsheetml/2006/main" count="1104" uniqueCount="232">
  <si>
    <t>SISTEM NERACA SOSIAL EKONOMI INDONESIA, 2008  (105X105; dalam Rp Miliar)</t>
  </si>
  <si>
    <t>Jumlah</t>
  </si>
  <si>
    <t>Faktor Produksi</t>
  </si>
  <si>
    <t>Tenaga kerja</t>
  </si>
  <si>
    <t>Pertanian</t>
  </si>
  <si>
    <t>Penerima Upah dan Gaji</t>
  </si>
  <si>
    <t>Desa</t>
  </si>
  <si>
    <t>Kota</t>
  </si>
  <si>
    <t>Bukan Penerima Upah dan Gaji</t>
  </si>
  <si>
    <t>Produksi, Operator  Alat Angkutan, Manual dan buruh kasar</t>
  </si>
  <si>
    <t xml:space="preserve">Tata Usaha, Penjualan, Jasa-Jasa </t>
  </si>
  <si>
    <t>Kepemimpinan, Ketatalaksanaan, Militer, Profesional dan Teknisi</t>
  </si>
  <si>
    <t>Bukan tenaga kerja</t>
  </si>
  <si>
    <t>Institusi</t>
  </si>
  <si>
    <t>Rumah tangga</t>
  </si>
  <si>
    <t>Buruh</t>
  </si>
  <si>
    <t>Pengusaha Pertanian</t>
  </si>
  <si>
    <t>Bukan Pertanian</t>
  </si>
  <si>
    <t>Pedesaan</t>
  </si>
  <si>
    <t xml:space="preserve">Pengusaha bebas golongan rendah, tenaga TU, pedagang keliling, pekerja bebas sektor angkutan, jasa perorangan, buruh kasar </t>
  </si>
  <si>
    <t>Bukan angkatan kerja dan golongan tidak jelas</t>
  </si>
  <si>
    <t>Pengusaha bebas golongan atas, pengusaha bukan pertanian, manajer, militer, profesional, teknisi, guru, pekerja TU dan penjualan golongan atas</t>
  </si>
  <si>
    <t>Perkotaan</t>
  </si>
  <si>
    <t>Perusahaan</t>
  </si>
  <si>
    <t>Pemerintah</t>
  </si>
  <si>
    <t>Sektor Produksi</t>
  </si>
  <si>
    <t>Pertanian Tanaman Pangan</t>
  </si>
  <si>
    <t>Pertanian Tanaman Lainnya</t>
  </si>
  <si>
    <t>Peternakan dan Hasil-hasilnya</t>
  </si>
  <si>
    <t>Kehutanan dan Perburuan</t>
  </si>
  <si>
    <t>Perikanan</t>
  </si>
  <si>
    <t>Pertambangan Batubara, Biji Logam dan Minyak Bumi</t>
  </si>
  <si>
    <t>Pertambangan dan Penggalian Lainnya</t>
  </si>
  <si>
    <t>Industri Makanan, Minuman dan Tembakau</t>
  </si>
  <si>
    <t>Industri Pemintalan, Tekstil, Pakaian dan Kulit</t>
  </si>
  <si>
    <t>Industri Kayu &amp; Barang Dari Kayu</t>
  </si>
  <si>
    <t>Industri Kertas, Percetakan, Alat Angkutan dan Barang Dari Logam dan Industri</t>
  </si>
  <si>
    <t>Industri Kimia, Pupuk, Hasil Dari Tanah Liat, Semen</t>
  </si>
  <si>
    <t>Listrik, Gas Dan Air Minum</t>
  </si>
  <si>
    <t>Konstruksi</t>
  </si>
  <si>
    <t>Perdagangan</t>
  </si>
  <si>
    <t>Restoran</t>
  </si>
  <si>
    <t>Perhotelan</t>
  </si>
  <si>
    <t>Angkutan Darat</t>
  </si>
  <si>
    <t>Angkutan Udara, Air dan Komunikasi</t>
  </si>
  <si>
    <t>Jasa Penunjang Angkutan, dan Pergudangan</t>
  </si>
  <si>
    <t>Bank dan Asuransi</t>
  </si>
  <si>
    <t>Real Estate dan Jasa Perusahaan</t>
  </si>
  <si>
    <t>Pemerintahan dan Pertahanan, Pendidikan, Kesehatan, Film dan Jasa Sosial Lainnya</t>
  </si>
  <si>
    <t>Jasa Perseorangan, Rumah tangga dan Jasa Lainnya</t>
  </si>
  <si>
    <t>Margin perdagangan</t>
  </si>
  <si>
    <t>Margin pengangkutan</t>
  </si>
  <si>
    <t>Komoditi Domestik</t>
  </si>
  <si>
    <t xml:space="preserve"> Komoditi Impor</t>
  </si>
  <si>
    <t>Neraca Kapital</t>
  </si>
  <si>
    <t xml:space="preserve">Pajak Tidak Langsung </t>
  </si>
  <si>
    <t>Subsidi</t>
  </si>
  <si>
    <t>Luar Negeri</t>
  </si>
  <si>
    <t>Pertanian Penerima Upah dan Gaji</t>
  </si>
  <si>
    <t>1-2</t>
  </si>
  <si>
    <t>Pertanian Penerima Bukan Upah dan Gaji</t>
  </si>
  <si>
    <t>3-4</t>
  </si>
  <si>
    <t>Produksi, Operator  Alat Angkutan, Manual dan Buruh Kasar Penerima Upah dan Gaji</t>
  </si>
  <si>
    <t>5-6</t>
  </si>
  <si>
    <t>Produksi, Operator  Alat Angkutan, Manual dan Buruh Kasar Bukan Penerima Upah dan Gaji</t>
  </si>
  <si>
    <t>7-8</t>
  </si>
  <si>
    <t>Tata Usaha, Penjualan, Jasa-Jasa Penerima Upah dan Gaji</t>
  </si>
  <si>
    <t>9-10</t>
  </si>
  <si>
    <t>Tata Usaha, Penjualan, Jasa-Jasa Bukan Penerima Upah dan Gaji</t>
  </si>
  <si>
    <t>11-12</t>
  </si>
  <si>
    <t>Kepemimpinan, Ketatalaksanaan, Militer, Profesional dan Teknisi Penerima Upah dan Gaji</t>
  </si>
  <si>
    <t>13-14</t>
  </si>
  <si>
    <t>Kepemimpinan, Ketatalaksanaan, Militer, Profesional dan Teknisi Bukan Penerima Upah dan Gaji</t>
  </si>
  <si>
    <t>15-16</t>
  </si>
  <si>
    <t>19</t>
  </si>
  <si>
    <t>Bukan Pertanian Golongan Rendah di Pedesaan</t>
  </si>
  <si>
    <t>20-21</t>
  </si>
  <si>
    <t>Bukan Pertanian Golongan Atas di Pedesaan</t>
  </si>
  <si>
    <t>Bukan Pertanian Golongan Rendah di Perkotaan</t>
  </si>
  <si>
    <t>23-24</t>
  </si>
  <si>
    <t>Bukan Pertanian Golongan Atas di Perkotaan</t>
  </si>
  <si>
    <t>Pemerintahan</t>
  </si>
  <si>
    <t>Pertanian Tanaman Pangan, Peternakan, Perikanan, Industri Makanan</t>
  </si>
  <si>
    <t>28,30, 32, 35</t>
  </si>
  <si>
    <t>Pertanian Tanaman Lainnya, Kehutanan dan Perburuan</t>
  </si>
  <si>
    <t>29, 31</t>
  </si>
  <si>
    <t>Pertambangan, Industri Pengolahan kecuali Makanan, Listrik, Gas dan Air Bersih</t>
  </si>
  <si>
    <t>33-34, 36-41</t>
  </si>
  <si>
    <t>Perdagangan, Restoran &amp; Perhotelan, Pengangkutan &amp; Komunikasi, Jasa Perseorangan dan RT.</t>
  </si>
  <si>
    <t>42-47, 51</t>
  </si>
  <si>
    <t>Lembaga Keuangan, Real Estate, Pemerintah, Jasa Sosial dan Kebudayaan, Jasa Hiburan</t>
  </si>
  <si>
    <t>48-50</t>
  </si>
  <si>
    <t>Margin perdagangan dan pengangkutan</t>
  </si>
  <si>
    <t>52-53</t>
  </si>
  <si>
    <t>54, 56,58, 61</t>
  </si>
  <si>
    <t>55,57</t>
  </si>
  <si>
    <t>59-60, 62-67</t>
  </si>
  <si>
    <t>68-73, 77</t>
  </si>
  <si>
    <t>74-76</t>
  </si>
  <si>
    <t>Komoditi Impor</t>
  </si>
  <si>
    <t>78,80, 82, 85</t>
  </si>
  <si>
    <t>79,81</t>
  </si>
  <si>
    <t>83-84, 86-91</t>
  </si>
  <si>
    <t>92-97, 101</t>
  </si>
  <si>
    <t>98-100</t>
  </si>
  <si>
    <t>Pertambangan, Industri Pengolahan kecuali Makanan, Listrik, Gas dan Air Bersih, konstruksi</t>
  </si>
  <si>
    <t>TABEL 3.1.  SISTEM NERACA SOSIAL EKONOMI INDONESIA, 2008 (13 x 13)  (Rp Miliar)</t>
  </si>
  <si>
    <t>Pengeluaran</t>
  </si>
  <si>
    <t>I.   Faktor Produksi</t>
  </si>
  <si>
    <t>II.   Institusi</t>
  </si>
  <si>
    <t>III.</t>
  </si>
  <si>
    <t>IV.</t>
  </si>
  <si>
    <t xml:space="preserve">V. Komoditas </t>
  </si>
  <si>
    <t xml:space="preserve">VI. </t>
  </si>
  <si>
    <t>VII. Pajak Tak Langsung dan Subsidi</t>
  </si>
  <si>
    <t>VIII.</t>
  </si>
  <si>
    <t>Penerimaan</t>
  </si>
  <si>
    <t>Tenaga Kerja</t>
  </si>
  <si>
    <t>Bukan Tenaga Kerja</t>
  </si>
  <si>
    <t xml:space="preserve"> Rumah tangga</t>
  </si>
  <si>
    <t xml:space="preserve"> Perusahaan</t>
  </si>
  <si>
    <t xml:space="preserve"> Pemerintah</t>
  </si>
  <si>
    <t xml:space="preserve"> Sektor Produksi</t>
  </si>
  <si>
    <t>Marjin Perdagangan   &amp; Pengangkutan</t>
  </si>
  <si>
    <t>Domestik</t>
  </si>
  <si>
    <t>Impor</t>
  </si>
  <si>
    <t>Pajak Tak Langsung</t>
  </si>
  <si>
    <t>S u b s i d i</t>
  </si>
  <si>
    <t>Neraca Luar Negeri</t>
  </si>
  <si>
    <t xml:space="preserve">  I.   Faktor Produksi</t>
  </si>
  <si>
    <t xml:space="preserve">  II.   Institusi</t>
  </si>
  <si>
    <t xml:space="preserve">  III.  Sektor Produksi</t>
  </si>
  <si>
    <t xml:space="preserve">  IV.  Marjin Perdagangan &amp; Pengangkutan</t>
  </si>
  <si>
    <t xml:space="preserve">  V.   Komoditas</t>
  </si>
  <si>
    <t xml:space="preserve">  VI.  Neraca Kapital</t>
  </si>
  <si>
    <t xml:space="preserve">  VII. Pajak Tak Langsung        </t>
  </si>
  <si>
    <t>Pajak tak langsung</t>
  </si>
  <si>
    <t xml:space="preserve">        dan Subsidi</t>
  </si>
  <si>
    <t xml:space="preserve">  VIII. Neraca Luar Negeri</t>
  </si>
  <si>
    <t xml:space="preserve"> J u m l a h</t>
  </si>
  <si>
    <t>Baris-kolom</t>
  </si>
  <si>
    <t>Persentase baris</t>
  </si>
  <si>
    <t>Persentase kolom</t>
  </si>
  <si>
    <t>unskilled</t>
  </si>
  <si>
    <t>Skilled</t>
  </si>
  <si>
    <t>Non_labar</t>
  </si>
  <si>
    <t>sum</t>
  </si>
  <si>
    <t>V3BAS</t>
  </si>
  <si>
    <t>1 Agr1</t>
  </si>
  <si>
    <t>2 Agr2</t>
  </si>
  <si>
    <t>3 Rural1</t>
  </si>
  <si>
    <t>4 Rural2</t>
  </si>
  <si>
    <t>5 Rural3</t>
  </si>
  <si>
    <t>6 Urban1</t>
  </si>
  <si>
    <t>7 Urban2</t>
  </si>
  <si>
    <t>8 Urban3</t>
  </si>
  <si>
    <t>Total</t>
  </si>
  <si>
    <t>1 Padi</t>
  </si>
  <si>
    <t>2 TanKacang</t>
  </si>
  <si>
    <t>3 Jagung</t>
  </si>
  <si>
    <t>4 TanUmbi</t>
  </si>
  <si>
    <t>5 SayurBuah</t>
  </si>
  <si>
    <t>6 TanMknLain</t>
  </si>
  <si>
    <t>7 Karet</t>
  </si>
  <si>
    <t>8 Tebu</t>
  </si>
  <si>
    <t>9 Kelapa</t>
  </si>
  <si>
    <t>10 KelapaSawit</t>
  </si>
  <si>
    <t>11 Tembakau</t>
  </si>
  <si>
    <t>12 Kopi</t>
  </si>
  <si>
    <t>13 Teh</t>
  </si>
  <si>
    <t>14 Cengkeh</t>
  </si>
  <si>
    <t>15 HslTanSerat</t>
  </si>
  <si>
    <t>16 Kakao</t>
  </si>
  <si>
    <t>17 TanKebunLain</t>
  </si>
  <si>
    <t>18 TanLain</t>
  </si>
  <si>
    <t>19 Peternakan</t>
  </si>
  <si>
    <t>20 PmtngnHewan</t>
  </si>
  <si>
    <t>21 Unggas</t>
  </si>
  <si>
    <t>22 Kayu</t>
  </si>
  <si>
    <t>23 HslHutanLain</t>
  </si>
  <si>
    <t>24 Perikanan</t>
  </si>
  <si>
    <t>25 BatuBaraLgm</t>
  </si>
  <si>
    <t>26 MykGasPnsBm</t>
  </si>
  <si>
    <t>27 TmbgGaliLain</t>
  </si>
  <si>
    <t>28 OlahMakanan</t>
  </si>
  <si>
    <t>29 MinyakLemak</t>
  </si>
  <si>
    <t>30 GilingPadi</t>
  </si>
  <si>
    <t>31 Tepung</t>
  </si>
  <si>
    <t>32 Gula</t>
  </si>
  <si>
    <t>33 MakananLain</t>
  </si>
  <si>
    <t>34 Minuman</t>
  </si>
  <si>
    <t>35 Rokok</t>
  </si>
  <si>
    <t>36 Pemintalan</t>
  </si>
  <si>
    <t>37 TeksPakKlt</t>
  </si>
  <si>
    <t>38 BambuKyRotan</t>
  </si>
  <si>
    <t>39 KrtsKrbon</t>
  </si>
  <si>
    <t>40 PpkPestisida</t>
  </si>
  <si>
    <t>41 Kimia</t>
  </si>
  <si>
    <t>42 KilangMykBm</t>
  </si>
  <si>
    <t>43 OlahKaret</t>
  </si>
  <si>
    <t>44 Plastik</t>
  </si>
  <si>
    <t>45 MneralBknLgm</t>
  </si>
  <si>
    <t>46 Semen</t>
  </si>
  <si>
    <t>47 BesiBaja</t>
  </si>
  <si>
    <t>48 LgmDsrBknBs</t>
  </si>
  <si>
    <t>49 Logam</t>
  </si>
  <si>
    <t>50 MesinListrik</t>
  </si>
  <si>
    <t>51 AlatAngkut</t>
  </si>
  <si>
    <t>52 IndustriLain</t>
  </si>
  <si>
    <t>53 ListrkGasAir</t>
  </si>
  <si>
    <t>54 Bangunan</t>
  </si>
  <si>
    <t>55 Perdagangan</t>
  </si>
  <si>
    <t>56 RestHotel</t>
  </si>
  <si>
    <t>57 KeretaApi</t>
  </si>
  <si>
    <t>58 AngktnDarat</t>
  </si>
  <si>
    <t>59 AngktanAir</t>
  </si>
  <si>
    <t>60 AngktanUdara</t>
  </si>
  <si>
    <t>61 PnunjangAngk</t>
  </si>
  <si>
    <t>62 Komunikasi</t>
  </si>
  <si>
    <t>63 LmbgKeuangan</t>
  </si>
  <si>
    <t>64 UshBngnJsPrs</t>
  </si>
  <si>
    <t>65 PmrthUmPthan</t>
  </si>
  <si>
    <t>66 JasaSosMasy</t>
  </si>
  <si>
    <t>67 JasaLain</t>
  </si>
  <si>
    <t>68 KgtnTdkJelas</t>
  </si>
  <si>
    <t>TOTAL</t>
  </si>
  <si>
    <t>dom</t>
  </si>
  <si>
    <t>nilai</t>
  </si>
  <si>
    <t>V3TAX</t>
  </si>
  <si>
    <t>imp</t>
  </si>
  <si>
    <t>total</t>
  </si>
  <si>
    <t>SIGMA3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</si>
</sst>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  <numFmt numFmtId="165" formatCode="0.000"/>
    <numFmt numFmtId="166" formatCode="0.000000000000"/>
  </numFmts>
  <fonts count="11" x14ac:knownFonts="1">
    <font>
      <sz val="10"/>
      <name val="Arial"/>
      <charset val="1"/>
    </font>
    <font>
      <sz val="8"/>
      <name val="Book Antiqua"/>
      <family val="1"/>
    </font>
    <font>
      <sz val="10"/>
      <name val="Book Antiqua"/>
      <family val="1"/>
    </font>
    <font>
      <b/>
      <sz val="9"/>
      <name val="Book Antiqua"/>
      <family val="1"/>
    </font>
    <font>
      <sz val="10"/>
      <name val="Arial"/>
      <family val="2"/>
    </font>
    <font>
      <sz val="9"/>
      <name val="Book Antiqua"/>
      <family val="1"/>
    </font>
    <font>
      <sz val="7"/>
      <name val="Book Antiqua"/>
      <family val="1"/>
    </font>
    <font>
      <sz val="8"/>
      <color indexed="8"/>
      <name val="Book Antiqua"/>
      <family val="1"/>
    </font>
    <font>
      <sz val="7"/>
      <color indexed="8"/>
      <name val="Book Antiqua"/>
      <family val="1"/>
    </font>
    <font>
      <sz val="8"/>
      <color indexed="9"/>
      <name val="Book Antiqua"/>
      <family val="1"/>
    </font>
    <font>
      <sz val="7"/>
      <color indexed="10"/>
      <name val="Book Antiqua"/>
      <family val="1"/>
    </font>
  </fonts>
  <fills count="20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231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1" fillId="0" borderId="1" xfId="0" applyFont="1" applyBorder="1"/>
    <xf numFmtId="0" fontId="1" fillId="2" borderId="2" xfId="0" applyFont="1" applyFill="1" applyBorder="1"/>
    <xf numFmtId="0" fontId="1" fillId="3" borderId="2" xfId="0" applyFont="1" applyFill="1" applyBorder="1"/>
    <xf numFmtId="0" fontId="1" fillId="4" borderId="2" xfId="0" applyFont="1" applyFill="1" applyBorder="1"/>
    <xf numFmtId="0" fontId="1" fillId="5" borderId="2" xfId="0" applyFont="1" applyFill="1" applyBorder="1"/>
    <xf numFmtId="0" fontId="1" fillId="6" borderId="2" xfId="0" applyFont="1" applyFill="1" applyBorder="1"/>
    <xf numFmtId="0" fontId="1" fillId="7" borderId="2" xfId="0" applyFont="1" applyFill="1" applyBorder="1"/>
    <xf numFmtId="0" fontId="1" fillId="8" borderId="2" xfId="0" applyFont="1" applyFill="1" applyBorder="1"/>
    <xf numFmtId="0" fontId="1" fillId="9" borderId="2" xfId="0" applyFont="1" applyFill="1" applyBorder="1"/>
    <xf numFmtId="0" fontId="1" fillId="10" borderId="2" xfId="0" applyFont="1" applyFill="1" applyBorder="1"/>
    <xf numFmtId="0" fontId="1" fillId="11" borderId="2" xfId="0" applyFont="1" applyFill="1" applyBorder="1"/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vertical="center" wrapText="1"/>
    </xf>
    <xf numFmtId="164" fontId="5" fillId="0" borderId="7" xfId="2" applyNumberFormat="1" applyFont="1" applyBorder="1"/>
    <xf numFmtId="43" fontId="2" fillId="0" borderId="0" xfId="1" applyFont="1"/>
    <xf numFmtId="0" fontId="2" fillId="0" borderId="4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164" fontId="5" fillId="0" borderId="0" xfId="2" applyNumberFormat="1" applyFont="1" applyFill="1"/>
    <xf numFmtId="164" fontId="2" fillId="0" borderId="0" xfId="0" applyNumberFormat="1" applyFont="1" applyFill="1"/>
    <xf numFmtId="165" fontId="2" fillId="0" borderId="0" xfId="0" applyNumberFormat="1" applyFont="1"/>
    <xf numFmtId="0" fontId="2" fillId="0" borderId="6" xfId="0" applyFont="1" applyBorder="1" applyAlignment="1" applyProtection="1">
      <alignment horizontal="left" vertical="center"/>
    </xf>
    <xf numFmtId="41" fontId="2" fillId="0" borderId="0" xfId="2" applyFont="1"/>
    <xf numFmtId="164" fontId="2" fillId="0" borderId="0" xfId="2" applyNumberFormat="1" applyFont="1"/>
    <xf numFmtId="0" fontId="2" fillId="0" borderId="6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64" fontId="5" fillId="7" borderId="0" xfId="2" applyNumberFormat="1" applyFont="1" applyFill="1"/>
    <xf numFmtId="164" fontId="5" fillId="0" borderId="0" xfId="2" applyNumberFormat="1" applyFont="1"/>
    <xf numFmtId="0" fontId="2" fillId="0" borderId="10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left" vertical="center" wrapText="1"/>
    </xf>
    <xf numFmtId="164" fontId="5" fillId="0" borderId="9" xfId="2" applyNumberFormat="1" applyFont="1" applyBorder="1"/>
    <xf numFmtId="0" fontId="2" fillId="0" borderId="10" xfId="0" applyFont="1" applyBorder="1"/>
    <xf numFmtId="0" fontId="2" fillId="0" borderId="11" xfId="0" applyFont="1" applyBorder="1"/>
    <xf numFmtId="164" fontId="5" fillId="0" borderId="10" xfId="2" applyNumberFormat="1" applyFont="1" applyBorder="1"/>
    <xf numFmtId="164" fontId="5" fillId="0" borderId="11" xfId="2" applyNumberFormat="1" applyFont="1" applyBorder="1"/>
    <xf numFmtId="0" fontId="2" fillId="0" borderId="0" xfId="0" applyFont="1" applyFill="1"/>
    <xf numFmtId="164" fontId="5" fillId="12" borderId="0" xfId="2" applyNumberFormat="1" applyFont="1" applyFill="1"/>
    <xf numFmtId="43" fontId="5" fillId="12" borderId="0" xfId="1" applyFont="1" applyFill="1"/>
    <xf numFmtId="164" fontId="5" fillId="12" borderId="0" xfId="0" applyNumberFormat="1" applyFont="1" applyFill="1"/>
    <xf numFmtId="164" fontId="5" fillId="9" borderId="0" xfId="2" applyNumberFormat="1" applyFont="1" applyFill="1"/>
    <xf numFmtId="164" fontId="5" fillId="13" borderId="0" xfId="2" applyNumberFormat="1" applyFont="1" applyFill="1"/>
    <xf numFmtId="164" fontId="5" fillId="14" borderId="0" xfId="2" applyNumberFormat="1" applyFont="1" applyFill="1"/>
    <xf numFmtId="164" fontId="5" fillId="15" borderId="0" xfId="2" applyNumberFormat="1" applyFont="1" applyFill="1"/>
    <xf numFmtId="43" fontId="5" fillId="15" borderId="0" xfId="1" applyFont="1" applyFill="1"/>
    <xf numFmtId="0" fontId="2" fillId="0" borderId="0" xfId="3" applyFont="1" applyAlignment="1">
      <alignment horizontal="left"/>
    </xf>
    <xf numFmtId="0" fontId="2" fillId="0" borderId="0" xfId="3" applyFont="1"/>
    <xf numFmtId="4" fontId="1" fillId="0" borderId="0" xfId="3" applyNumberFormat="1" applyFont="1"/>
    <xf numFmtId="0" fontId="2" fillId="12" borderId="2" xfId="3" applyFont="1" applyFill="1" applyBorder="1" applyAlignment="1" applyProtection="1">
      <alignment horizontal="center" vertical="center" wrapText="1"/>
    </xf>
    <xf numFmtId="0" fontId="2" fillId="0" borderId="3" xfId="3" applyFont="1" applyBorder="1" applyAlignment="1" applyProtection="1">
      <alignment vertical="center"/>
    </xf>
    <xf numFmtId="0" fontId="1" fillId="0" borderId="3" xfId="3" applyFont="1" applyBorder="1" applyAlignment="1" applyProtection="1">
      <alignment vertical="center"/>
    </xf>
    <xf numFmtId="0" fontId="2" fillId="12" borderId="3" xfId="3" applyFont="1" applyFill="1" applyBorder="1" applyAlignment="1" applyProtection="1">
      <alignment horizontal="center" vertical="center" wrapText="1"/>
    </xf>
    <xf numFmtId="16" fontId="2" fillId="0" borderId="0" xfId="3" quotePrefix="1" applyNumberFormat="1" applyFont="1" applyBorder="1" applyAlignment="1" applyProtection="1">
      <alignment horizontal="center" vertical="center" wrapText="1"/>
    </xf>
    <xf numFmtId="0" fontId="2" fillId="0" borderId="7" xfId="3" applyFont="1" applyBorder="1" applyAlignment="1" applyProtection="1">
      <alignment vertical="center"/>
    </xf>
    <xf numFmtId="0" fontId="2" fillId="0" borderId="0" xfId="3" quotePrefix="1" applyFont="1" applyBorder="1" applyAlignment="1" applyProtection="1">
      <alignment horizontal="center" vertical="center" wrapText="1"/>
    </xf>
    <xf numFmtId="0" fontId="2" fillId="0" borderId="12" xfId="3" applyFont="1" applyBorder="1" applyAlignment="1" applyProtection="1">
      <alignment vertical="center"/>
    </xf>
    <xf numFmtId="0" fontId="2" fillId="0" borderId="2" xfId="3" applyFont="1" applyBorder="1" applyAlignment="1" applyProtection="1">
      <alignment horizontal="center"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3" xfId="3" applyFont="1" applyBorder="1" applyAlignment="1" applyProtection="1">
      <alignment vertical="top"/>
    </xf>
    <xf numFmtId="0" fontId="2" fillId="0" borderId="3" xfId="3" applyFont="1" applyBorder="1" applyAlignment="1" applyProtection="1">
      <alignment vertical="center" wrapText="1"/>
    </xf>
    <xf numFmtId="0" fontId="1" fillId="0" borderId="2" xfId="3" applyFont="1" applyBorder="1" applyAlignment="1" applyProtection="1">
      <alignment vertical="center"/>
    </xf>
    <xf numFmtId="0" fontId="2" fillId="7" borderId="2" xfId="3" applyFont="1" applyFill="1" applyBorder="1" applyAlignment="1" applyProtection="1">
      <alignment horizontal="center" vertical="center" wrapText="1"/>
    </xf>
    <xf numFmtId="0" fontId="2" fillId="0" borderId="0" xfId="3" applyFont="1" applyBorder="1" applyAlignment="1" applyProtection="1">
      <alignment horizontal="center" vertical="center" wrapText="1"/>
    </xf>
    <xf numFmtId="0" fontId="2" fillId="0" borderId="7" xfId="3" applyFont="1" applyBorder="1" applyAlignment="1">
      <alignment vertical="top"/>
    </xf>
    <xf numFmtId="0" fontId="2" fillId="0" borderId="7" xfId="3" applyFont="1" applyBorder="1" applyAlignment="1">
      <alignment vertical="center" wrapText="1"/>
    </xf>
    <xf numFmtId="0" fontId="2" fillId="7" borderId="3" xfId="3" applyFont="1" applyFill="1" applyBorder="1" applyAlignment="1" applyProtection="1">
      <alignment horizontal="center" vertical="center" wrapText="1"/>
    </xf>
    <xf numFmtId="0" fontId="1" fillId="0" borderId="3" xfId="3" applyFont="1" applyBorder="1" applyAlignment="1">
      <alignment vertical="center"/>
    </xf>
    <xf numFmtId="0" fontId="2" fillId="7" borderId="2" xfId="3" applyFont="1" applyFill="1" applyBorder="1" applyAlignment="1">
      <alignment horizontal="center" vertical="center" wrapText="1"/>
    </xf>
    <xf numFmtId="0" fontId="2" fillId="0" borderId="0" xfId="3" quotePrefix="1" applyFont="1" applyBorder="1" applyAlignment="1">
      <alignment horizontal="center" vertical="center" wrapText="1"/>
    </xf>
    <xf numFmtId="0" fontId="2" fillId="0" borderId="12" xfId="3" applyFont="1" applyBorder="1" applyAlignment="1">
      <alignment vertical="center" wrapText="1"/>
    </xf>
    <xf numFmtId="0" fontId="2" fillId="16" borderId="2" xfId="3" applyFont="1" applyFill="1" applyBorder="1" applyAlignment="1" applyProtection="1">
      <alignment horizontal="center" vertical="center"/>
    </xf>
    <xf numFmtId="0" fontId="2" fillId="0" borderId="9" xfId="3" applyFont="1" applyBorder="1" applyAlignment="1">
      <alignment vertical="top"/>
    </xf>
    <xf numFmtId="0" fontId="2" fillId="17" borderId="2" xfId="3" applyFont="1" applyFill="1" applyBorder="1" applyAlignment="1" applyProtection="1">
      <alignment horizontal="center" vertical="center"/>
    </xf>
    <xf numFmtId="0" fontId="2" fillId="14" borderId="3" xfId="3" applyFont="1" applyFill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/>
    </xf>
    <xf numFmtId="0" fontId="2" fillId="15" borderId="3" xfId="3" applyFont="1" applyFill="1" applyBorder="1" applyAlignment="1">
      <alignment horizontal="center" vertical="center" wrapText="1"/>
    </xf>
    <xf numFmtId="0" fontId="2" fillId="15" borderId="7" xfId="3" applyFont="1" applyFill="1" applyBorder="1" applyAlignment="1">
      <alignment horizontal="center" vertical="center" wrapText="1"/>
    </xf>
    <xf numFmtId="0" fontId="2" fillId="15" borderId="9" xfId="3" applyFont="1" applyFill="1" applyBorder="1" applyAlignment="1">
      <alignment horizontal="center" vertical="center" wrapText="1"/>
    </xf>
    <xf numFmtId="0" fontId="2" fillId="18" borderId="9" xfId="3" applyFont="1" applyFill="1" applyBorder="1" applyAlignment="1">
      <alignment horizontal="center" vertical="center" wrapText="1"/>
    </xf>
    <xf numFmtId="0" fontId="2" fillId="18" borderId="7" xfId="3" applyFont="1" applyFill="1" applyBorder="1" applyAlignment="1">
      <alignment horizontal="center" vertical="center" wrapText="1"/>
    </xf>
    <xf numFmtId="0" fontId="2" fillId="8" borderId="2" xfId="3" applyFont="1" applyFill="1" applyBorder="1" applyAlignment="1" applyProtection="1">
      <alignment horizontal="center" vertical="center" wrapText="1"/>
    </xf>
    <xf numFmtId="0" fontId="2" fillId="4" borderId="2" xfId="3" applyFont="1" applyFill="1" applyBorder="1" applyAlignment="1" applyProtection="1">
      <alignment horizontal="center" vertical="center" wrapText="1"/>
    </xf>
    <xf numFmtId="164" fontId="1" fillId="0" borderId="0" xfId="2" applyNumberFormat="1" applyFont="1"/>
    <xf numFmtId="0" fontId="2" fillId="13" borderId="3" xfId="3" applyFont="1" applyFill="1" applyBorder="1" applyAlignment="1">
      <alignment horizontal="center" vertical="center"/>
    </xf>
    <xf numFmtId="0" fontId="2" fillId="13" borderId="0" xfId="3" applyFont="1" applyFill="1" applyBorder="1" applyAlignment="1">
      <alignment horizontal="center" vertical="center"/>
    </xf>
    <xf numFmtId="4" fontId="1" fillId="13" borderId="0" xfId="3" applyNumberFormat="1" applyFont="1" applyFill="1"/>
    <xf numFmtId="0" fontId="2" fillId="13" borderId="0" xfId="3" applyFont="1" applyFill="1"/>
    <xf numFmtId="0" fontId="2" fillId="13" borderId="3" xfId="3" applyFont="1" applyFill="1" applyBorder="1" applyAlignment="1">
      <alignment horizontal="center" vertical="center" wrapText="1"/>
    </xf>
    <xf numFmtId="0" fontId="2" fillId="13" borderId="0" xfId="3" applyFont="1" applyFill="1" applyBorder="1" applyAlignment="1">
      <alignment horizontal="center" vertical="center" wrapText="1"/>
    </xf>
    <xf numFmtId="0" fontId="2" fillId="13" borderId="2" xfId="3" applyFont="1" applyFill="1" applyBorder="1" applyAlignment="1" applyProtection="1">
      <alignment horizontal="center" vertical="center" wrapText="1"/>
    </xf>
    <xf numFmtId="0" fontId="2" fillId="13" borderId="0" xfId="3" applyFont="1" applyFill="1" applyBorder="1" applyAlignment="1" applyProtection="1">
      <alignment horizontal="center" vertical="center" wrapText="1"/>
    </xf>
    <xf numFmtId="0" fontId="1" fillId="0" borderId="0" xfId="3" applyFont="1"/>
    <xf numFmtId="0" fontId="2" fillId="0" borderId="2" xfId="3" applyFont="1" applyBorder="1" applyAlignment="1">
      <alignment horizontal="center"/>
    </xf>
    <xf numFmtId="0" fontId="2" fillId="12" borderId="6" xfId="3" applyFont="1" applyFill="1" applyBorder="1" applyAlignment="1" applyProtection="1">
      <alignment horizontal="center" vertical="center" wrapText="1"/>
    </xf>
    <xf numFmtId="4" fontId="1" fillId="0" borderId="7" xfId="3" applyNumberFormat="1" applyFont="1" applyBorder="1"/>
    <xf numFmtId="4" fontId="1" fillId="13" borderId="7" xfId="3" applyNumberFormat="1" applyFont="1" applyFill="1" applyBorder="1"/>
    <xf numFmtId="4" fontId="1" fillId="13" borderId="9" xfId="3" applyNumberFormat="1" applyFont="1" applyFill="1" applyBorder="1"/>
    <xf numFmtId="4" fontId="1" fillId="0" borderId="6" xfId="3" applyNumberFormat="1" applyFont="1" applyBorder="1"/>
    <xf numFmtId="4" fontId="1" fillId="0" borderId="10" xfId="3" applyNumberFormat="1" applyFont="1" applyBorder="1"/>
    <xf numFmtId="4" fontId="1" fillId="0" borderId="11" xfId="3" applyNumberFormat="1" applyFont="1" applyBorder="1"/>
    <xf numFmtId="0" fontId="2" fillId="13" borderId="3" xfId="3" applyFont="1" applyFill="1" applyBorder="1" applyAlignment="1" applyProtection="1">
      <alignment horizontal="center" vertical="center" wrapText="1"/>
    </xf>
    <xf numFmtId="0" fontId="1" fillId="0" borderId="15" xfId="3" applyFont="1" applyBorder="1"/>
    <xf numFmtId="0" fontId="6" fillId="0" borderId="5" xfId="3" applyFont="1" applyBorder="1" applyAlignment="1"/>
    <xf numFmtId="0" fontId="6" fillId="0" borderId="2" xfId="3" applyFont="1" applyBorder="1" applyAlignment="1">
      <alignment horizontal="center" vertical="center"/>
    </xf>
    <xf numFmtId="0" fontId="2" fillId="0" borderId="12" xfId="3" applyFont="1" applyBorder="1" applyAlignment="1">
      <alignment horizontal="left" indent="1"/>
    </xf>
    <xf numFmtId="0" fontId="6" fillId="0" borderId="0" xfId="3" applyFont="1" applyBorder="1" applyAlignment="1"/>
    <xf numFmtId="0" fontId="6" fillId="0" borderId="13" xfId="3" applyFont="1" applyBorder="1" applyAlignment="1"/>
    <xf numFmtId="0" fontId="6" fillId="0" borderId="2" xfId="3" applyFont="1" applyBorder="1" applyAlignment="1">
      <alignment horizontal="center" textRotation="90"/>
    </xf>
    <xf numFmtId="0" fontId="6" fillId="0" borderId="0" xfId="3" applyFont="1" applyBorder="1" applyAlignment="1">
      <alignment horizontal="center" textRotation="90" wrapText="1"/>
    </xf>
    <xf numFmtId="0" fontId="6" fillId="0" borderId="2" xfId="3" applyFont="1" applyBorder="1" applyAlignment="1">
      <alignment horizontal="center" textRotation="90" wrapText="1"/>
    </xf>
    <xf numFmtId="0" fontId="6" fillId="0" borderId="8" xfId="3" applyFont="1" applyBorder="1" applyAlignment="1"/>
    <xf numFmtId="0" fontId="6" fillId="0" borderId="15" xfId="3" applyFont="1" applyBorder="1" applyAlignment="1"/>
    <xf numFmtId="0" fontId="6" fillId="0" borderId="1" xfId="3" applyFont="1" applyBorder="1" applyAlignment="1"/>
    <xf numFmtId="0" fontId="6" fillId="0" borderId="2" xfId="3" applyFont="1" applyBorder="1" applyAlignment="1">
      <alignment horizontal="center"/>
    </xf>
    <xf numFmtId="0" fontId="6" fillId="0" borderId="2" xfId="3" applyFont="1" applyBorder="1" applyAlignment="1">
      <alignment vertical="center"/>
    </xf>
    <xf numFmtId="4" fontId="1" fillId="0" borderId="2" xfId="2" applyNumberFormat="1" applyFont="1" applyBorder="1" applyAlignment="1">
      <alignment vertical="center"/>
    </xf>
    <xf numFmtId="0" fontId="2" fillId="0" borderId="0" xfId="3" applyFont="1" applyAlignment="1">
      <alignment vertical="center"/>
    </xf>
    <xf numFmtId="2" fontId="2" fillId="0" borderId="0" xfId="3" applyNumberFormat="1" applyFont="1" applyAlignment="1">
      <alignment vertical="center"/>
    </xf>
    <xf numFmtId="4" fontId="1" fillId="0" borderId="2" xfId="2" applyNumberFormat="1" applyFont="1" applyFill="1" applyBorder="1" applyAlignment="1">
      <alignment vertical="center"/>
    </xf>
    <xf numFmtId="4" fontId="2" fillId="0" borderId="0" xfId="3" applyNumberFormat="1" applyFont="1" applyAlignment="1">
      <alignment vertical="center"/>
    </xf>
    <xf numFmtId="39" fontId="2" fillId="0" borderId="0" xfId="3" applyNumberFormat="1" applyFont="1" applyAlignment="1">
      <alignment vertical="center"/>
    </xf>
    <xf numFmtId="0" fontId="6" fillId="19" borderId="3" xfId="3" applyFont="1" applyFill="1" applyBorder="1" applyAlignment="1">
      <alignment wrapText="1"/>
    </xf>
    <xf numFmtId="0" fontId="6" fillId="19" borderId="9" xfId="3" applyFont="1" applyFill="1" applyBorder="1" applyAlignment="1">
      <alignment vertical="top" wrapText="1"/>
    </xf>
    <xf numFmtId="0" fontId="8" fillId="0" borderId="6" xfId="3" applyFont="1" applyBorder="1" applyAlignment="1">
      <alignment vertical="center"/>
    </xf>
    <xf numFmtId="4" fontId="1" fillId="0" borderId="6" xfId="2" applyNumberFormat="1" applyFont="1" applyBorder="1" applyAlignment="1">
      <alignment vertical="center"/>
    </xf>
    <xf numFmtId="4" fontId="9" fillId="0" borderId="12" xfId="2" applyNumberFormat="1" applyFont="1" applyBorder="1" applyAlignment="1">
      <alignment vertical="center"/>
    </xf>
    <xf numFmtId="43" fontId="1" fillId="0" borderId="0" xfId="1" applyFont="1"/>
    <xf numFmtId="165" fontId="1" fillId="0" borderId="0" xfId="3" applyNumberFormat="1" applyFont="1"/>
    <xf numFmtId="165" fontId="1" fillId="0" borderId="0" xfId="1" applyNumberFormat="1" applyFont="1"/>
    <xf numFmtId="165" fontId="2" fillId="0" borderId="0" xfId="3" applyNumberFormat="1" applyFont="1"/>
    <xf numFmtId="0" fontId="6" fillId="0" borderId="0" xfId="3" applyFont="1" applyAlignment="1">
      <alignment horizontal="center" textRotation="90" wrapText="1"/>
    </xf>
    <xf numFmtId="4" fontId="6" fillId="0" borderId="2" xfId="2" applyNumberFormat="1" applyFont="1" applyBorder="1" applyAlignment="1">
      <alignment vertical="center"/>
    </xf>
    <xf numFmtId="4" fontId="10" fillId="0" borderId="2" xfId="2" applyNumberFormat="1" applyFont="1" applyBorder="1" applyAlignment="1">
      <alignment vertical="center"/>
    </xf>
    <xf numFmtId="4" fontId="8" fillId="0" borderId="2" xfId="2" applyNumberFormat="1" applyFont="1" applyBorder="1" applyAlignment="1">
      <alignment vertical="center"/>
    </xf>
    <xf numFmtId="4" fontId="6" fillId="0" borderId="4" xfId="2" applyNumberFormat="1" applyFont="1" applyBorder="1" applyAlignment="1">
      <alignment vertical="center"/>
    </xf>
    <xf numFmtId="4" fontId="7" fillId="0" borderId="2" xfId="2" applyNumberFormat="1" applyFont="1" applyFill="1" applyBorder="1" applyAlignment="1">
      <alignment vertical="center"/>
    </xf>
    <xf numFmtId="38" fontId="2" fillId="0" borderId="16" xfId="0" applyNumberFormat="1" applyFont="1" applyBorder="1"/>
    <xf numFmtId="38" fontId="0" fillId="0" borderId="0" xfId="0" applyNumberFormat="1"/>
    <xf numFmtId="166" fontId="0" fillId="0" borderId="0" xfId="0" applyNumberFormat="1"/>
    <xf numFmtId="0" fontId="4" fillId="0" borderId="0" xfId="0" applyFont="1"/>
    <xf numFmtId="165" fontId="0" fillId="0" borderId="0" xfId="0" applyNumberFormat="1"/>
    <xf numFmtId="0" fontId="2" fillId="0" borderId="6" xfId="0" applyFont="1" applyBorder="1" applyAlignment="1" applyProtection="1">
      <alignment horizontal="left" vertical="center" wrapText="1"/>
    </xf>
    <xf numFmtId="0" fontId="2" fillId="0" borderId="10" xfId="0" applyFont="1" applyBorder="1" applyAlignment="1">
      <alignment vertical="center"/>
    </xf>
    <xf numFmtId="0" fontId="2" fillId="0" borderId="6" xfId="0" applyFont="1" applyBorder="1" applyAlignment="1" applyProtection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14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" fillId="0" borderId="3" xfId="0" applyFont="1" applyBorder="1" applyAlignment="1" applyProtection="1">
      <alignment horizontal="center" vertical="center" textRotation="90"/>
    </xf>
    <xf numFmtId="0" fontId="2" fillId="0" borderId="7" xfId="0" applyFont="1" applyBorder="1" applyAlignment="1" applyProtection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7" xfId="0" applyFont="1" applyBorder="1"/>
    <xf numFmtId="0" fontId="2" fillId="0" borderId="9" xfId="0" applyFont="1" applyBorder="1"/>
    <xf numFmtId="0" fontId="2" fillId="0" borderId="6" xfId="3" applyFont="1" applyBorder="1" applyAlignment="1" applyProtection="1">
      <alignment horizontal="left" vertical="center" wrapText="1"/>
    </xf>
    <xf numFmtId="0" fontId="2" fillId="0" borderId="10" xfId="3" applyFont="1" applyBorder="1" applyAlignment="1" applyProtection="1">
      <alignment horizontal="left" vertical="center" wrapText="1"/>
    </xf>
    <xf numFmtId="0" fontId="2" fillId="0" borderId="11" xfId="3" applyFont="1" applyBorder="1" applyAlignment="1" applyProtection="1">
      <alignment horizontal="left" vertical="center" wrapText="1"/>
    </xf>
    <xf numFmtId="0" fontId="2" fillId="13" borderId="6" xfId="3" applyFont="1" applyFill="1" applyBorder="1" applyAlignment="1" applyProtection="1">
      <alignment horizontal="left" vertical="center" wrapText="1"/>
    </xf>
    <xf numFmtId="0" fontId="2" fillId="13" borderId="10" xfId="3" applyFont="1" applyFill="1" applyBorder="1" applyAlignment="1" applyProtection="1">
      <alignment horizontal="left" vertical="center" wrapText="1"/>
    </xf>
    <xf numFmtId="0" fontId="2" fillId="13" borderId="11" xfId="3" applyFont="1" applyFill="1" applyBorder="1" applyAlignment="1" applyProtection="1">
      <alignment horizontal="left" vertical="center" wrapText="1"/>
    </xf>
    <xf numFmtId="0" fontId="2" fillId="13" borderId="4" xfId="3" applyFont="1" applyFill="1" applyBorder="1" applyAlignment="1" applyProtection="1">
      <alignment horizontal="left" vertical="center" wrapText="1"/>
    </xf>
    <xf numFmtId="0" fontId="2" fillId="13" borderId="14" xfId="3" applyFont="1" applyFill="1" applyBorder="1" applyAlignment="1" applyProtection="1">
      <alignment horizontal="left" vertical="center" wrapText="1"/>
    </xf>
    <xf numFmtId="0" fontId="2" fillId="13" borderId="5" xfId="3" applyFont="1" applyFill="1" applyBorder="1" applyAlignment="1" applyProtection="1">
      <alignment horizontal="left" vertical="center" wrapText="1"/>
    </xf>
    <xf numFmtId="0" fontId="2" fillId="0" borderId="6" xfId="3" applyFont="1" applyBorder="1" applyAlignment="1">
      <alignment horizontal="center"/>
    </xf>
    <xf numFmtId="0" fontId="2" fillId="0" borderId="10" xfId="3" applyFont="1" applyBorder="1" applyAlignment="1">
      <alignment horizontal="center"/>
    </xf>
    <xf numFmtId="0" fontId="2" fillId="0" borderId="11" xfId="3" applyFont="1" applyBorder="1" applyAlignment="1">
      <alignment horizontal="center"/>
    </xf>
    <xf numFmtId="0" fontId="2" fillId="0" borderId="2" xfId="3" applyFont="1" applyBorder="1" applyAlignment="1" applyProtection="1">
      <alignment horizontal="left" vertical="top"/>
    </xf>
    <xf numFmtId="0" fontId="1" fillId="0" borderId="2" xfId="3" applyFont="1" applyBorder="1" applyAlignment="1">
      <alignment horizontal="left" vertical="center"/>
    </xf>
    <xf numFmtId="0" fontId="1" fillId="13" borderId="2" xfId="3" applyFont="1" applyFill="1" applyBorder="1" applyAlignment="1">
      <alignment horizontal="left" vertical="center"/>
    </xf>
    <xf numFmtId="0" fontId="2" fillId="13" borderId="6" xfId="3" applyFont="1" applyFill="1" applyBorder="1" applyAlignment="1">
      <alignment horizontal="left" vertical="center" wrapText="1"/>
    </xf>
    <xf numFmtId="0" fontId="2" fillId="13" borderId="10" xfId="3" applyFont="1" applyFill="1" applyBorder="1" applyAlignment="1">
      <alignment horizontal="left" vertical="center" wrapText="1"/>
    </xf>
    <xf numFmtId="0" fontId="2" fillId="13" borderId="11" xfId="3" applyFont="1" applyFill="1" applyBorder="1" applyAlignment="1">
      <alignment horizontal="left" vertical="center" wrapText="1"/>
    </xf>
    <xf numFmtId="0" fontId="2" fillId="0" borderId="3" xfId="3" applyFont="1" applyBorder="1" applyAlignment="1" applyProtection="1">
      <alignment horizontal="left" vertical="top"/>
    </xf>
    <xf numFmtId="0" fontId="2" fillId="0" borderId="7" xfId="3" applyFont="1" applyBorder="1" applyAlignment="1" applyProtection="1">
      <alignment horizontal="left" vertical="top"/>
    </xf>
    <xf numFmtId="0" fontId="2" fillId="0" borderId="7" xfId="3" applyFont="1" applyBorder="1" applyAlignment="1">
      <alignment horizontal="left" vertical="top"/>
    </xf>
    <xf numFmtId="0" fontId="2" fillId="0" borderId="9" xfId="3" applyFont="1" applyBorder="1" applyAlignment="1">
      <alignment horizontal="left" vertical="top"/>
    </xf>
    <xf numFmtId="0" fontId="2" fillId="0" borderId="6" xfId="3" applyFont="1" applyBorder="1" applyAlignment="1" applyProtection="1">
      <alignment horizontal="left" vertical="center"/>
    </xf>
    <xf numFmtId="0" fontId="2" fillId="0" borderId="11" xfId="3" applyFont="1" applyBorder="1" applyAlignment="1" applyProtection="1">
      <alignment horizontal="left" vertical="center"/>
    </xf>
    <xf numFmtId="0" fontId="6" fillId="0" borderId="2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textRotation="90"/>
    </xf>
    <xf numFmtId="0" fontId="6" fillId="0" borderId="2" xfId="3" applyFont="1" applyBorder="1" applyAlignment="1">
      <alignment vertical="center"/>
    </xf>
    <xf numFmtId="0" fontId="6" fillId="0" borderId="2" xfId="3" applyFont="1" applyBorder="1" applyAlignment="1">
      <alignment horizontal="left" vertical="center" wrapText="1"/>
    </xf>
    <xf numFmtId="0" fontId="6" fillId="0" borderId="3" xfId="3" applyFont="1" applyBorder="1" applyAlignment="1">
      <alignment horizontal="left" vertical="center"/>
    </xf>
    <xf numFmtId="0" fontId="6" fillId="0" borderId="9" xfId="3" applyFont="1" applyBorder="1" applyAlignment="1">
      <alignment horizontal="left" vertical="center"/>
    </xf>
    <xf numFmtId="0" fontId="6" fillId="0" borderId="2" xfId="3" applyFont="1" applyBorder="1" applyAlignment="1">
      <alignment horizontal="center"/>
    </xf>
    <xf numFmtId="0" fontId="2" fillId="0" borderId="4" xfId="3" applyFont="1" applyBorder="1" applyAlignment="1">
      <alignment horizontal="center"/>
    </xf>
    <xf numFmtId="0" fontId="2" fillId="0" borderId="14" xfId="3" applyFont="1" applyBorder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3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523875"/>
          <a:ext cx="2085975" cy="1390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152400</xdr:colOff>
      <xdr:row>4</xdr:row>
      <xdr:rowOff>133350</xdr:rowOff>
    </xdr:from>
    <xdr:to>
      <xdr:col>0</xdr:col>
      <xdr:colOff>152400</xdr:colOff>
      <xdr:row>4</xdr:row>
      <xdr:rowOff>581025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52400" y="990600"/>
          <a:ext cx="0" cy="447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</xdr:spPr>
    </xdr:sp>
    <xdr:clientData/>
  </xdr:twoCellAnchor>
  <xdr:twoCellAnchor>
    <xdr:from>
      <xdr:col>1</xdr:col>
      <xdr:colOff>409575</xdr:colOff>
      <xdr:row>3</xdr:row>
      <xdr:rowOff>200025</xdr:rowOff>
    </xdr:from>
    <xdr:to>
      <xdr:col>1</xdr:col>
      <xdr:colOff>819150</xdr:colOff>
      <xdr:row>3</xdr:row>
      <xdr:rowOff>200025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447800" y="714375"/>
          <a:ext cx="409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110"/>
  <sheetViews>
    <sheetView showGridLines="0" tabSelected="1"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AB63" sqref="AB63"/>
    </sheetView>
  </sheetViews>
  <sheetFormatPr baseColWidth="10" defaultColWidth="8.83203125" defaultRowHeight="14" x14ac:dyDescent="0.2"/>
  <cols>
    <col min="1" max="1" width="8.83203125" style="3"/>
    <col min="2" max="2" width="11.83203125" style="3" customWidth="1"/>
    <col min="3" max="3" width="15.6640625" style="3" customWidth="1"/>
    <col min="4" max="4" width="10.5" style="3" customWidth="1"/>
    <col min="5" max="5" width="13.1640625" style="3" customWidth="1"/>
    <col min="6" max="6" width="22.6640625" style="3" customWidth="1"/>
    <col min="7" max="7" width="6.6640625" style="3" customWidth="1"/>
    <col min="8" max="8" width="11" style="3" bestFit="1" customWidth="1"/>
    <col min="9" max="9" width="11.6640625" style="3" bestFit="1" customWidth="1"/>
    <col min="10" max="10" width="12" style="3" bestFit="1" customWidth="1"/>
    <col min="11" max="11" width="10.6640625" style="3" bestFit="1" customWidth="1"/>
    <col min="12" max="12" width="12" style="3" bestFit="1" customWidth="1"/>
    <col min="13" max="13" width="11.6640625" style="3" bestFit="1" customWidth="1"/>
    <col min="14" max="16" width="10.6640625" style="3" bestFit="1" customWidth="1"/>
    <col min="17" max="17" width="11.5" style="3" bestFit="1" customWidth="1"/>
    <col min="18" max="18" width="10.6640625" style="3" bestFit="1" customWidth="1"/>
    <col min="19" max="19" width="11.5" style="3" bestFit="1" customWidth="1"/>
    <col min="20" max="20" width="10.6640625" style="3" bestFit="1" customWidth="1"/>
    <col min="21" max="21" width="11.5" style="3" bestFit="1" customWidth="1"/>
    <col min="22" max="22" width="10.6640625" style="3" bestFit="1" customWidth="1"/>
    <col min="23" max="23" width="12.6640625" style="3" bestFit="1" customWidth="1"/>
    <col min="24" max="24" width="13.33203125" style="3" bestFit="1" customWidth="1"/>
    <col min="25" max="25" width="12.6640625" style="3" bestFit="1" customWidth="1"/>
    <col min="26" max="31" width="11.6640625" style="3" bestFit="1" customWidth="1"/>
    <col min="32" max="32" width="12.6640625" style="3" bestFit="1" customWidth="1"/>
    <col min="33" max="33" width="14" style="3" bestFit="1" customWidth="1"/>
    <col min="34" max="34" width="14.33203125" style="3" bestFit="1" customWidth="1"/>
    <col min="35" max="35" width="14" style="3" bestFit="1" customWidth="1"/>
    <col min="36" max="36" width="13.5" style="3" bestFit="1" customWidth="1"/>
    <col min="37" max="37" width="14" style="3" bestFit="1" customWidth="1"/>
    <col min="38" max="38" width="12.83203125" style="3" bestFit="1" customWidth="1"/>
    <col min="39" max="39" width="13.5" style="3" bestFit="1" customWidth="1"/>
    <col min="40" max="40" width="14" style="3" bestFit="1" customWidth="1"/>
    <col min="41" max="41" width="12.83203125" style="3" bestFit="1" customWidth="1"/>
    <col min="42" max="42" width="15" style="3" bestFit="1" customWidth="1"/>
    <col min="43" max="43" width="14.5" style="3" bestFit="1" customWidth="1"/>
    <col min="44" max="44" width="14" style="3" bestFit="1" customWidth="1"/>
    <col min="45" max="45" width="15.5" style="3" bestFit="1" customWidth="1"/>
    <col min="46" max="46" width="14.5" style="3" bestFit="1" customWidth="1"/>
    <col min="47" max="47" width="14" style="3" bestFit="1" customWidth="1"/>
    <col min="48" max="49" width="14.6640625" style="3" bestFit="1" customWidth="1"/>
    <col min="50" max="50" width="14.5" style="3" bestFit="1" customWidth="1"/>
    <col min="51" max="51" width="13.5" style="3" bestFit="1" customWidth="1"/>
    <col min="52" max="52" width="14" style="3" bestFit="1" customWidth="1"/>
    <col min="53" max="53" width="14.5" style="3" bestFit="1" customWidth="1"/>
    <col min="54" max="54" width="13.5" style="3" bestFit="1" customWidth="1"/>
    <col min="55" max="55" width="14" style="3" bestFit="1" customWidth="1"/>
    <col min="56" max="56" width="13.5" style="3" bestFit="1" customWidth="1"/>
    <col min="57" max="58" width="14.5" style="3" bestFit="1" customWidth="1"/>
    <col min="59" max="59" width="14" style="3" bestFit="1" customWidth="1"/>
    <col min="60" max="60" width="11" style="3" bestFit="1" customWidth="1"/>
    <col min="61" max="62" width="15.1640625" style="3" bestFit="1" customWidth="1"/>
    <col min="63" max="65" width="14.1640625" style="3" bestFit="1" customWidth="1"/>
    <col min="66" max="66" width="15.1640625" style="3" bestFit="1" customWidth="1"/>
    <col min="67" max="67" width="14.1640625" style="3" bestFit="1" customWidth="1"/>
    <col min="68" max="69" width="15.1640625" style="3" bestFit="1" customWidth="1"/>
    <col min="70" max="70" width="14.1640625" style="3" bestFit="1" customWidth="1"/>
    <col min="71" max="73" width="15.1640625" style="3" bestFit="1" customWidth="1"/>
    <col min="74" max="74" width="14.1640625" style="3" bestFit="1" customWidth="1"/>
    <col min="75" max="75" width="14.5" style="3" bestFit="1" customWidth="1"/>
    <col min="76" max="76" width="14.1640625" style="3" bestFit="1" customWidth="1"/>
    <col min="77" max="77" width="13.1640625" style="3" bestFit="1" customWidth="1"/>
    <col min="78" max="78" width="14.1640625" style="3" bestFit="1" customWidth="1"/>
    <col min="79" max="79" width="15.1640625" style="3" bestFit="1" customWidth="1"/>
    <col min="80" max="80" width="14.1640625" style="3" bestFit="1" customWidth="1"/>
    <col min="81" max="82" width="15.1640625" style="3" bestFit="1" customWidth="1"/>
    <col min="83" max="85" width="14.1640625" style="3" bestFit="1" customWidth="1"/>
    <col min="86" max="86" width="13.1640625" style="3" bestFit="1" customWidth="1"/>
    <col min="87" max="88" width="11.5" style="3" bestFit="1" customWidth="1"/>
    <col min="89" max="89" width="10.5" style="3" bestFit="1" customWidth="1"/>
    <col min="90" max="90" width="14.1640625" style="3" bestFit="1" customWidth="1"/>
    <col min="91" max="94" width="13.1640625" style="3" bestFit="1" customWidth="1"/>
    <col min="95" max="96" width="15.1640625" style="3" bestFit="1" customWidth="1"/>
    <col min="97" max="99" width="10.1640625" style="3" bestFit="1" customWidth="1"/>
    <col min="100" max="100" width="13.1640625" style="3" bestFit="1" customWidth="1"/>
    <col min="101" max="101" width="17.83203125" style="3" bestFit="1" customWidth="1"/>
    <col min="102" max="102" width="11.5" style="3" bestFit="1" customWidth="1"/>
    <col min="103" max="103" width="16" style="3" bestFit="1" customWidth="1"/>
    <col min="104" max="105" width="13.1640625" style="3" bestFit="1" customWidth="1"/>
    <col min="106" max="106" width="14.1640625" style="3" bestFit="1" customWidth="1"/>
    <col min="107" max="108" width="13.1640625" style="3" bestFit="1" customWidth="1"/>
    <col min="109" max="109" width="14.5" style="3" bestFit="1" customWidth="1"/>
    <col min="110" max="111" width="11.5" style="3" bestFit="1" customWidth="1"/>
    <col min="112" max="112" width="12.5" style="3" bestFit="1" customWidth="1"/>
    <col min="113" max="113" width="16" style="3" bestFit="1" customWidth="1"/>
    <col min="114" max="114" width="12.5" style="3" bestFit="1" customWidth="1"/>
    <col min="115" max="16384" width="8.83203125" style="3"/>
  </cols>
  <sheetData>
    <row r="1" spans="1:116" x14ac:dyDescent="0.2">
      <c r="A1" s="1"/>
      <c r="B1" s="1"/>
      <c r="C1" s="1"/>
      <c r="D1" s="1"/>
      <c r="E1" s="1"/>
      <c r="F1" s="1"/>
      <c r="G1" s="2"/>
      <c r="Y1" s="4"/>
    </row>
    <row r="2" spans="1:116" x14ac:dyDescent="0.2">
      <c r="A2" s="5" t="s">
        <v>0</v>
      </c>
      <c r="B2" s="1"/>
      <c r="C2" s="1"/>
      <c r="D2" s="1"/>
      <c r="E2" s="1"/>
      <c r="F2" s="1"/>
      <c r="G2" s="2"/>
      <c r="Y2" s="4"/>
      <c r="Z2" s="4"/>
      <c r="AA2" s="4"/>
      <c r="AB2" s="4"/>
      <c r="AC2" s="4"/>
      <c r="AD2" s="4"/>
      <c r="AE2" s="4"/>
      <c r="AF2" s="4"/>
      <c r="AG2" s="4"/>
      <c r="AH2" s="4"/>
      <c r="DH2" s="4"/>
    </row>
    <row r="3" spans="1:116" x14ac:dyDescent="0.2">
      <c r="A3" s="1"/>
      <c r="B3" s="1"/>
      <c r="C3" s="1"/>
      <c r="D3" s="1"/>
      <c r="E3" s="1"/>
      <c r="F3" s="1"/>
      <c r="G3" s="2"/>
    </row>
    <row r="4" spans="1:116" x14ac:dyDescent="0.2">
      <c r="A4" s="1"/>
      <c r="B4" s="1"/>
      <c r="C4" s="1"/>
      <c r="D4" s="1"/>
      <c r="E4" s="1"/>
      <c r="F4" s="1"/>
      <c r="G4" s="6"/>
      <c r="H4" s="7">
        <v>1</v>
      </c>
      <c r="I4" s="7">
        <v>2</v>
      </c>
      <c r="J4" s="7">
        <v>3</v>
      </c>
      <c r="K4" s="7">
        <v>4</v>
      </c>
      <c r="L4" s="7">
        <v>5</v>
      </c>
      <c r="M4" s="7">
        <v>6</v>
      </c>
      <c r="N4" s="7">
        <v>7</v>
      </c>
      <c r="O4" s="7">
        <v>8</v>
      </c>
      <c r="P4" s="7">
        <v>9</v>
      </c>
      <c r="Q4" s="7">
        <v>10</v>
      </c>
      <c r="R4" s="7">
        <v>11</v>
      </c>
      <c r="S4" s="7">
        <v>12</v>
      </c>
      <c r="T4" s="7">
        <v>13</v>
      </c>
      <c r="U4" s="7">
        <v>14</v>
      </c>
      <c r="V4" s="7">
        <v>15</v>
      </c>
      <c r="W4" s="7">
        <v>16</v>
      </c>
      <c r="X4" s="8">
        <v>17</v>
      </c>
      <c r="Y4" s="9">
        <v>18</v>
      </c>
      <c r="Z4" s="9">
        <v>19</v>
      </c>
      <c r="AA4" s="9">
        <v>20</v>
      </c>
      <c r="AB4" s="9">
        <v>21</v>
      </c>
      <c r="AC4" s="9">
        <v>22</v>
      </c>
      <c r="AD4" s="9">
        <v>23</v>
      </c>
      <c r="AE4" s="9">
        <v>24</v>
      </c>
      <c r="AF4" s="9">
        <v>25</v>
      </c>
      <c r="AG4" s="10">
        <v>26</v>
      </c>
      <c r="AH4" s="11">
        <v>27</v>
      </c>
      <c r="AI4" s="12">
        <v>28</v>
      </c>
      <c r="AJ4" s="12">
        <v>29</v>
      </c>
      <c r="AK4" s="12">
        <v>30</v>
      </c>
      <c r="AL4" s="12">
        <v>31</v>
      </c>
      <c r="AM4" s="12">
        <v>32</v>
      </c>
      <c r="AN4" s="12">
        <v>33</v>
      </c>
      <c r="AO4" s="12">
        <v>34</v>
      </c>
      <c r="AP4" s="12">
        <v>35</v>
      </c>
      <c r="AQ4" s="12">
        <v>36</v>
      </c>
      <c r="AR4" s="12">
        <v>37</v>
      </c>
      <c r="AS4" s="12">
        <v>38</v>
      </c>
      <c r="AT4" s="12">
        <v>39</v>
      </c>
      <c r="AU4" s="12">
        <v>40</v>
      </c>
      <c r="AV4" s="12">
        <v>41</v>
      </c>
      <c r="AW4" s="12">
        <v>42</v>
      </c>
      <c r="AX4" s="12">
        <v>43</v>
      </c>
      <c r="AY4" s="12">
        <v>44</v>
      </c>
      <c r="AZ4" s="12">
        <v>45</v>
      </c>
      <c r="BA4" s="12">
        <v>46</v>
      </c>
      <c r="BB4" s="12">
        <v>47</v>
      </c>
      <c r="BC4" s="12">
        <v>48</v>
      </c>
      <c r="BD4" s="12">
        <v>49</v>
      </c>
      <c r="BE4" s="12">
        <v>50</v>
      </c>
      <c r="BF4" s="12">
        <v>51</v>
      </c>
      <c r="BG4" s="13">
        <v>52</v>
      </c>
      <c r="BH4" s="14">
        <v>53</v>
      </c>
      <c r="BI4" s="15">
        <v>54</v>
      </c>
      <c r="BJ4" s="15">
        <v>55</v>
      </c>
      <c r="BK4" s="15">
        <v>56</v>
      </c>
      <c r="BL4" s="15">
        <v>57</v>
      </c>
      <c r="BM4" s="15">
        <v>58</v>
      </c>
      <c r="BN4" s="15">
        <v>59</v>
      </c>
      <c r="BO4" s="15">
        <v>60</v>
      </c>
      <c r="BP4" s="15">
        <v>61</v>
      </c>
      <c r="BQ4" s="15">
        <v>62</v>
      </c>
      <c r="BR4" s="15">
        <v>63</v>
      </c>
      <c r="BS4" s="15">
        <v>64</v>
      </c>
      <c r="BT4" s="15">
        <v>65</v>
      </c>
      <c r="BU4" s="15">
        <v>66</v>
      </c>
      <c r="BV4" s="15">
        <v>67</v>
      </c>
      <c r="BW4" s="15">
        <v>68</v>
      </c>
      <c r="BX4" s="15">
        <v>69</v>
      </c>
      <c r="BY4" s="15">
        <v>70</v>
      </c>
      <c r="BZ4" s="15">
        <v>71</v>
      </c>
      <c r="CA4" s="15">
        <v>72</v>
      </c>
      <c r="CB4" s="15">
        <v>73</v>
      </c>
      <c r="CC4" s="15">
        <v>74</v>
      </c>
      <c r="CD4" s="15">
        <v>75</v>
      </c>
      <c r="CE4" s="15">
        <v>76</v>
      </c>
      <c r="CF4" s="15">
        <v>77</v>
      </c>
      <c r="CG4" s="8">
        <v>78</v>
      </c>
      <c r="CH4" s="8">
        <v>79</v>
      </c>
      <c r="CI4" s="8">
        <v>80</v>
      </c>
      <c r="CJ4" s="8">
        <v>81</v>
      </c>
      <c r="CK4" s="8">
        <v>82</v>
      </c>
      <c r="CL4" s="8">
        <v>83</v>
      </c>
      <c r="CM4" s="8">
        <v>84</v>
      </c>
      <c r="CN4" s="8">
        <v>85</v>
      </c>
      <c r="CO4" s="8">
        <v>86</v>
      </c>
      <c r="CP4" s="8">
        <v>87</v>
      </c>
      <c r="CQ4" s="8">
        <v>88</v>
      </c>
      <c r="CR4" s="8">
        <v>89</v>
      </c>
      <c r="CS4" s="8">
        <v>90</v>
      </c>
      <c r="CT4" s="8">
        <v>91</v>
      </c>
      <c r="CU4" s="8">
        <v>92</v>
      </c>
      <c r="CV4" s="8">
        <v>93</v>
      </c>
      <c r="CW4" s="8">
        <v>94</v>
      </c>
      <c r="CX4" s="8">
        <v>95</v>
      </c>
      <c r="CY4" s="8">
        <v>96</v>
      </c>
      <c r="CZ4" s="8">
        <v>97</v>
      </c>
      <c r="DA4" s="8">
        <v>98</v>
      </c>
      <c r="DB4" s="8">
        <v>99</v>
      </c>
      <c r="DC4" s="8">
        <v>100</v>
      </c>
      <c r="DD4" s="8">
        <v>101</v>
      </c>
      <c r="DE4" s="13">
        <v>102</v>
      </c>
      <c r="DF4" s="9">
        <v>103</v>
      </c>
      <c r="DG4" s="14">
        <v>104</v>
      </c>
      <c r="DH4" s="16">
        <v>105</v>
      </c>
      <c r="DI4" s="17" t="s">
        <v>1</v>
      </c>
    </row>
    <row r="5" spans="1:116" x14ac:dyDescent="0.2">
      <c r="A5" s="187" t="s">
        <v>2</v>
      </c>
      <c r="B5" s="189" t="s">
        <v>3</v>
      </c>
      <c r="C5" s="175" t="s">
        <v>4</v>
      </c>
      <c r="D5" s="178" t="s">
        <v>5</v>
      </c>
      <c r="E5" s="179"/>
      <c r="F5" s="18" t="s">
        <v>6</v>
      </c>
      <c r="G5" s="7">
        <v>1</v>
      </c>
      <c r="AI5" s="41">
        <v>52894.0552843732</v>
      </c>
      <c r="AJ5" s="42">
        <v>30959.212180402516</v>
      </c>
      <c r="AK5" s="41">
        <v>28522.54920265482</v>
      </c>
      <c r="AL5" s="41">
        <v>4358.0916459297405</v>
      </c>
      <c r="AM5" s="41">
        <v>14393.931507585825</v>
      </c>
      <c r="AN5" s="41">
        <v>0</v>
      </c>
      <c r="AO5" s="41">
        <v>0</v>
      </c>
      <c r="AP5" s="41">
        <v>0</v>
      </c>
      <c r="AQ5" s="41">
        <v>0</v>
      </c>
      <c r="AR5" s="41">
        <v>0</v>
      </c>
      <c r="AS5" s="41">
        <v>0</v>
      </c>
      <c r="AT5" s="41">
        <v>0</v>
      </c>
      <c r="AU5" s="41">
        <v>0</v>
      </c>
      <c r="AV5" s="41">
        <v>0</v>
      </c>
      <c r="AW5" s="41">
        <v>0</v>
      </c>
      <c r="AX5" s="41">
        <v>0</v>
      </c>
      <c r="AY5" s="41">
        <v>0</v>
      </c>
      <c r="AZ5" s="41">
        <v>0</v>
      </c>
      <c r="BA5" s="41">
        <v>0</v>
      </c>
      <c r="BB5" s="41">
        <v>0</v>
      </c>
      <c r="BC5" s="41">
        <v>0</v>
      </c>
      <c r="BD5" s="41">
        <v>0</v>
      </c>
      <c r="BE5" s="41">
        <v>0</v>
      </c>
      <c r="BF5" s="41">
        <v>0</v>
      </c>
      <c r="BG5" s="4"/>
      <c r="BI5" s="4"/>
      <c r="DH5" s="43">
        <v>0</v>
      </c>
      <c r="DI5" s="19">
        <v>131127.8398209461</v>
      </c>
    </row>
    <row r="6" spans="1:116" x14ac:dyDescent="0.2">
      <c r="A6" s="188"/>
      <c r="B6" s="190"/>
      <c r="C6" s="176"/>
      <c r="D6" s="180"/>
      <c r="E6" s="181"/>
      <c r="F6" s="18" t="s">
        <v>7</v>
      </c>
      <c r="G6" s="7">
        <v>2</v>
      </c>
      <c r="AI6" s="41">
        <v>10845.627707538371</v>
      </c>
      <c r="AJ6" s="42">
        <v>5885.9239275879208</v>
      </c>
      <c r="AK6" s="41">
        <v>6952.9670006382285</v>
      </c>
      <c r="AL6" s="41">
        <v>1849.6131261797259</v>
      </c>
      <c r="AM6" s="41">
        <v>9472.0347613937101</v>
      </c>
      <c r="AN6" s="41">
        <v>0</v>
      </c>
      <c r="AO6" s="41">
        <v>0</v>
      </c>
      <c r="AP6" s="41">
        <v>0</v>
      </c>
      <c r="AQ6" s="41">
        <v>0</v>
      </c>
      <c r="AR6" s="41">
        <v>0</v>
      </c>
      <c r="AS6" s="41">
        <v>0</v>
      </c>
      <c r="AT6" s="41">
        <v>0</v>
      </c>
      <c r="AU6" s="41">
        <v>0</v>
      </c>
      <c r="AV6" s="41">
        <v>0</v>
      </c>
      <c r="AW6" s="41">
        <v>0</v>
      </c>
      <c r="AX6" s="41">
        <v>0</v>
      </c>
      <c r="AY6" s="41">
        <v>0</v>
      </c>
      <c r="AZ6" s="41">
        <v>0</v>
      </c>
      <c r="BA6" s="41">
        <v>0</v>
      </c>
      <c r="BB6" s="41">
        <v>0</v>
      </c>
      <c r="BC6" s="41">
        <v>0</v>
      </c>
      <c r="BD6" s="41">
        <v>0</v>
      </c>
      <c r="BE6" s="41">
        <v>0</v>
      </c>
      <c r="BF6" s="41">
        <v>0</v>
      </c>
      <c r="BG6" s="4"/>
      <c r="BI6" s="4"/>
      <c r="DH6" s="43">
        <v>0</v>
      </c>
      <c r="DI6" s="19">
        <v>35006.166523337961</v>
      </c>
    </row>
    <row r="7" spans="1:116" x14ac:dyDescent="0.2">
      <c r="A7" s="188"/>
      <c r="B7" s="190"/>
      <c r="C7" s="176"/>
      <c r="D7" s="171" t="s">
        <v>8</v>
      </c>
      <c r="E7" s="172"/>
      <c r="F7" s="18" t="s">
        <v>6</v>
      </c>
      <c r="G7" s="7">
        <v>3</v>
      </c>
      <c r="AI7" s="41">
        <v>263181.11366750288</v>
      </c>
      <c r="AJ7" s="42">
        <v>60361.400229823776</v>
      </c>
      <c r="AK7" s="41">
        <v>42385.562987591875</v>
      </c>
      <c r="AL7" s="41">
        <v>4822.9942466971497</v>
      </c>
      <c r="AM7" s="41">
        <v>17206.469094347292</v>
      </c>
      <c r="AN7" s="41">
        <v>0</v>
      </c>
      <c r="AO7" s="41">
        <v>0</v>
      </c>
      <c r="AP7" s="41">
        <v>0</v>
      </c>
      <c r="AQ7" s="41">
        <v>0</v>
      </c>
      <c r="AR7" s="41">
        <v>0</v>
      </c>
      <c r="AS7" s="41">
        <v>0</v>
      </c>
      <c r="AT7" s="41">
        <v>0</v>
      </c>
      <c r="AU7" s="41">
        <v>0</v>
      </c>
      <c r="AV7" s="41">
        <v>0</v>
      </c>
      <c r="AW7" s="41">
        <v>0</v>
      </c>
      <c r="AX7" s="41">
        <v>0</v>
      </c>
      <c r="AY7" s="41">
        <v>0</v>
      </c>
      <c r="AZ7" s="41">
        <v>0</v>
      </c>
      <c r="BA7" s="41">
        <v>0</v>
      </c>
      <c r="BB7" s="41">
        <v>0</v>
      </c>
      <c r="BC7" s="41">
        <v>0</v>
      </c>
      <c r="BD7" s="41">
        <v>0</v>
      </c>
      <c r="BE7" s="41">
        <v>0</v>
      </c>
      <c r="BF7" s="41">
        <v>0</v>
      </c>
      <c r="BG7" s="4"/>
      <c r="BI7" s="4"/>
      <c r="DH7" s="43">
        <v>0</v>
      </c>
      <c r="DI7" s="19">
        <v>387957.54022596299</v>
      </c>
    </row>
    <row r="8" spans="1:116" x14ac:dyDescent="0.2">
      <c r="A8" s="188"/>
      <c r="B8" s="190"/>
      <c r="C8" s="177"/>
      <c r="D8" s="173"/>
      <c r="E8" s="174"/>
      <c r="F8" s="18" t="s">
        <v>7</v>
      </c>
      <c r="G8" s="7">
        <v>4</v>
      </c>
      <c r="AI8" s="41">
        <v>25860.439168413573</v>
      </c>
      <c r="AJ8" s="42">
        <v>3349.6997819542598</v>
      </c>
      <c r="AK8" s="41">
        <v>5107.4505756467706</v>
      </c>
      <c r="AL8" s="41">
        <v>785.12570719999098</v>
      </c>
      <c r="AM8" s="41">
        <v>5316.7513883663496</v>
      </c>
      <c r="AN8" s="41">
        <v>0</v>
      </c>
      <c r="AO8" s="41">
        <v>0</v>
      </c>
      <c r="AP8" s="41">
        <v>0</v>
      </c>
      <c r="AQ8" s="41">
        <v>0</v>
      </c>
      <c r="AR8" s="41">
        <v>0</v>
      </c>
      <c r="AS8" s="41">
        <v>0</v>
      </c>
      <c r="AT8" s="41">
        <v>0</v>
      </c>
      <c r="AU8" s="41">
        <v>0</v>
      </c>
      <c r="AV8" s="41">
        <v>0</v>
      </c>
      <c r="AW8" s="41">
        <v>0</v>
      </c>
      <c r="AX8" s="41">
        <v>0</v>
      </c>
      <c r="AY8" s="41">
        <v>0</v>
      </c>
      <c r="AZ8" s="41">
        <v>0</v>
      </c>
      <c r="BA8" s="41">
        <v>0</v>
      </c>
      <c r="BB8" s="41">
        <v>0</v>
      </c>
      <c r="BC8" s="41">
        <v>0</v>
      </c>
      <c r="BD8" s="41">
        <v>0</v>
      </c>
      <c r="BE8" s="41">
        <v>0</v>
      </c>
      <c r="BF8" s="41">
        <v>0</v>
      </c>
      <c r="BG8" s="4"/>
      <c r="BI8" s="4"/>
      <c r="DH8" s="43">
        <v>0</v>
      </c>
      <c r="DI8" s="19">
        <v>40419.466621580948</v>
      </c>
    </row>
    <row r="9" spans="1:116" x14ac:dyDescent="0.2">
      <c r="A9" s="188"/>
      <c r="B9" s="190"/>
      <c r="C9" s="175" t="s">
        <v>9</v>
      </c>
      <c r="D9" s="178" t="s">
        <v>5</v>
      </c>
      <c r="E9" s="179"/>
      <c r="F9" s="18" t="s">
        <v>6</v>
      </c>
      <c r="G9" s="7">
        <v>5</v>
      </c>
      <c r="AI9" s="41">
        <v>194.74456946811901</v>
      </c>
      <c r="AJ9" s="42">
        <v>1568.1025206469001</v>
      </c>
      <c r="AK9" s="41">
        <v>1800.4175580681008</v>
      </c>
      <c r="AL9" s="41">
        <v>1043.3562900143554</v>
      </c>
      <c r="AM9" s="41">
        <v>415.34853031312002</v>
      </c>
      <c r="AN9" s="41">
        <v>10843.287635777682</v>
      </c>
      <c r="AO9" s="41">
        <v>11380.919674910514</v>
      </c>
      <c r="AP9" s="41">
        <v>23357.459192059399</v>
      </c>
      <c r="AQ9" s="41">
        <v>6743.2324715181048</v>
      </c>
      <c r="AR9" s="41">
        <v>8876.7505913022505</v>
      </c>
      <c r="AS9" s="41">
        <v>19669.148974604479</v>
      </c>
      <c r="AT9" s="41">
        <v>26002.042387265275</v>
      </c>
      <c r="AU9" s="41">
        <v>2259.4813738605098</v>
      </c>
      <c r="AV9" s="41">
        <v>74258.848552367257</v>
      </c>
      <c r="AW9" s="41">
        <v>4476.2769925116108</v>
      </c>
      <c r="AX9" s="41">
        <v>216.97857300242697</v>
      </c>
      <c r="AY9" s="41">
        <v>95.450767021456258</v>
      </c>
      <c r="AZ9" s="41">
        <v>13630.969343007811</v>
      </c>
      <c r="BA9" s="41">
        <v>2771.2951914021178</v>
      </c>
      <c r="BB9" s="41">
        <v>670.70707302631445</v>
      </c>
      <c r="BC9" s="41">
        <v>383.45526554731862</v>
      </c>
      <c r="BD9" s="41">
        <v>1228.300810311179</v>
      </c>
      <c r="BE9" s="41">
        <v>3057.4700091313121</v>
      </c>
      <c r="BF9" s="41">
        <v>5391.4194246257985</v>
      </c>
      <c r="BG9" s="4"/>
      <c r="BI9" s="4"/>
      <c r="DH9" s="43">
        <v>0</v>
      </c>
      <c r="DI9" s="19">
        <v>220335.4637717634</v>
      </c>
    </row>
    <row r="10" spans="1:116" x14ac:dyDescent="0.2">
      <c r="A10" s="188"/>
      <c r="B10" s="190"/>
      <c r="C10" s="192"/>
      <c r="D10" s="180"/>
      <c r="E10" s="181"/>
      <c r="F10" s="18" t="s">
        <v>7</v>
      </c>
      <c r="G10" s="7">
        <v>6</v>
      </c>
      <c r="AI10" s="41">
        <v>99.062707653092005</v>
      </c>
      <c r="AJ10" s="42">
        <v>780.34036684660941</v>
      </c>
      <c r="AK10" s="41">
        <v>1524.7488395702201</v>
      </c>
      <c r="AL10" s="41">
        <v>189.60838037870937</v>
      </c>
      <c r="AM10" s="41">
        <v>778.769338652275</v>
      </c>
      <c r="AN10" s="41">
        <v>18415.577255883545</v>
      </c>
      <c r="AO10" s="41">
        <v>9387.9290369445444</v>
      </c>
      <c r="AP10" s="41">
        <v>41895.128175966798</v>
      </c>
      <c r="AQ10" s="41">
        <v>22872.895711625504</v>
      </c>
      <c r="AR10" s="41">
        <v>9377.8655524272017</v>
      </c>
      <c r="AS10" s="41">
        <v>81378.950206322697</v>
      </c>
      <c r="AT10" s="41">
        <v>62637.898913973273</v>
      </c>
      <c r="AU10" s="41">
        <v>3524.6791528410499</v>
      </c>
      <c r="AV10" s="41">
        <v>73167.185621952012</v>
      </c>
      <c r="AW10" s="41">
        <v>16126.562066068767</v>
      </c>
      <c r="AX10" s="41">
        <v>1814.737839917402</v>
      </c>
      <c r="AY10" s="41">
        <v>315.838884869678</v>
      </c>
      <c r="AZ10" s="41">
        <v>20366.387525693932</v>
      </c>
      <c r="BA10" s="41">
        <v>10480.226953164723</v>
      </c>
      <c r="BB10" s="41">
        <v>2537.4958497654229</v>
      </c>
      <c r="BC10" s="41">
        <v>1461.8996460983703</v>
      </c>
      <c r="BD10" s="41">
        <v>4913.4814356307998</v>
      </c>
      <c r="BE10" s="41">
        <v>14453.489305660765</v>
      </c>
      <c r="BF10" s="41">
        <v>15070.861077593585</v>
      </c>
      <c r="BG10" s="4"/>
      <c r="BI10" s="4"/>
      <c r="DH10" s="43">
        <v>386.76263225780667</v>
      </c>
      <c r="DI10" s="19">
        <v>413958.38247775886</v>
      </c>
      <c r="DJ10" s="3" t="s">
        <v>143</v>
      </c>
      <c r="DK10" s="4">
        <f>DH10</f>
        <v>386.76263225780667</v>
      </c>
      <c r="DL10" s="3">
        <f>DK10/DK13</f>
        <v>4.6237403805848863E-2</v>
      </c>
    </row>
    <row r="11" spans="1:116" x14ac:dyDescent="0.2">
      <c r="A11" s="188"/>
      <c r="B11" s="190"/>
      <c r="C11" s="192"/>
      <c r="D11" s="171" t="s">
        <v>8</v>
      </c>
      <c r="E11" s="172"/>
      <c r="F11" s="18" t="s">
        <v>6</v>
      </c>
      <c r="G11" s="7">
        <v>7</v>
      </c>
      <c r="AI11" s="41">
        <v>874.51774483626605</v>
      </c>
      <c r="AJ11" s="42">
        <v>313.08173742288199</v>
      </c>
      <c r="AK11" s="41">
        <v>136.726886338079</v>
      </c>
      <c r="AL11" s="41">
        <v>312.28600441287102</v>
      </c>
      <c r="AM11" s="41">
        <v>73.021670401799994</v>
      </c>
      <c r="AN11" s="41">
        <v>0</v>
      </c>
      <c r="AO11" s="41">
        <v>12938.9421479134</v>
      </c>
      <c r="AP11" s="41">
        <v>16999.490567806999</v>
      </c>
      <c r="AQ11" s="41">
        <v>4626.5338788065101</v>
      </c>
      <c r="AR11" s="41">
        <v>9072.2366340695498</v>
      </c>
      <c r="AS11" s="41">
        <v>19819.726689030798</v>
      </c>
      <c r="AT11" s="41">
        <v>22587.781586569301</v>
      </c>
      <c r="AU11" s="41">
        <v>220.69372321841601</v>
      </c>
      <c r="AV11" s="41">
        <v>11830.1019598696</v>
      </c>
      <c r="AW11" s="41">
        <v>3321.7566059851297</v>
      </c>
      <c r="AX11" s="41">
        <v>808.97224713991295</v>
      </c>
      <c r="AY11" s="41">
        <v>175.91068477595101</v>
      </c>
      <c r="AZ11" s="41">
        <v>12231.470374403802</v>
      </c>
      <c r="BA11" s="41">
        <v>9081.0659094983002</v>
      </c>
      <c r="BB11" s="41">
        <v>2227.3103842345599</v>
      </c>
      <c r="BC11" s="41">
        <v>32.950080137091199</v>
      </c>
      <c r="BD11" s="41">
        <v>168.02537904643199</v>
      </c>
      <c r="BE11" s="41">
        <v>1439.7922863343499</v>
      </c>
      <c r="BF11" s="41">
        <v>2755.0584514093598</v>
      </c>
      <c r="BG11" s="4"/>
      <c r="BI11" s="4"/>
      <c r="DH11" s="43">
        <v>0</v>
      </c>
      <c r="DI11" s="19">
        <v>132047.45363366135</v>
      </c>
      <c r="DJ11" s="3" t="s">
        <v>144</v>
      </c>
      <c r="DK11" s="4">
        <f>SUM(DH14:DH18)</f>
        <v>1320.4373677421936</v>
      </c>
      <c r="DL11" s="3">
        <f>DK11/DK13</f>
        <v>0.15785805215000992</v>
      </c>
    </row>
    <row r="12" spans="1:116" x14ac:dyDescent="0.2">
      <c r="A12" s="188"/>
      <c r="B12" s="190"/>
      <c r="C12" s="193"/>
      <c r="D12" s="173"/>
      <c r="E12" s="174"/>
      <c r="F12" s="18" t="s">
        <v>7</v>
      </c>
      <c r="G12" s="7">
        <v>8</v>
      </c>
      <c r="AI12" s="41">
        <v>117.871855431561</v>
      </c>
      <c r="AJ12" s="42">
        <v>127.18665555843</v>
      </c>
      <c r="AK12" s="41">
        <v>79.976229431103008</v>
      </c>
      <c r="AL12" s="41">
        <v>90.120092317103996</v>
      </c>
      <c r="AM12" s="41">
        <v>31.914104213886198</v>
      </c>
      <c r="AN12" s="41">
        <v>0</v>
      </c>
      <c r="AO12" s="41">
        <v>6935.1003438358903</v>
      </c>
      <c r="AP12" s="41">
        <v>15336.334030367299</v>
      </c>
      <c r="AQ12" s="41">
        <v>4499.480521816452</v>
      </c>
      <c r="AR12" s="41">
        <v>5734.9765056553933</v>
      </c>
      <c r="AS12" s="41">
        <v>12736.827497463501</v>
      </c>
      <c r="AT12" s="41">
        <v>7668.8853674379397</v>
      </c>
      <c r="AU12" s="41">
        <v>423.44172971024102</v>
      </c>
      <c r="AV12" s="41">
        <v>10749.93423603412</v>
      </c>
      <c r="AW12" s="41">
        <v>11042.762482365901</v>
      </c>
      <c r="AX12" s="41">
        <v>1403.8697060826</v>
      </c>
      <c r="AY12" s="41">
        <v>202.778901779911</v>
      </c>
      <c r="AZ12" s="41">
        <v>24786.629134711402</v>
      </c>
      <c r="BA12" s="41">
        <v>5620.0180399091996</v>
      </c>
      <c r="BB12" s="41">
        <v>3348.5933726188596</v>
      </c>
      <c r="BC12" s="41">
        <v>159.9560548624986</v>
      </c>
      <c r="BD12" s="41">
        <v>287.923950138701</v>
      </c>
      <c r="BE12" s="41">
        <v>3779.09554032508</v>
      </c>
      <c r="BF12" s="41">
        <v>5100.0828519912202</v>
      </c>
      <c r="BG12" s="4"/>
      <c r="BI12" s="4"/>
      <c r="DH12" s="43">
        <v>0</v>
      </c>
      <c r="DI12" s="19">
        <v>120263.7592040583</v>
      </c>
      <c r="DJ12" s="3" t="s">
        <v>145</v>
      </c>
      <c r="DK12" s="4">
        <f>DH21</f>
        <v>6657.5134229643445</v>
      </c>
      <c r="DL12" s="3">
        <f>DK12/DK13</f>
        <v>0.79590454404414113</v>
      </c>
    </row>
    <row r="13" spans="1:116" x14ac:dyDescent="0.2">
      <c r="A13" s="188"/>
      <c r="B13" s="190"/>
      <c r="C13" s="175" t="s">
        <v>10</v>
      </c>
      <c r="D13" s="178" t="s">
        <v>5</v>
      </c>
      <c r="E13" s="179"/>
      <c r="F13" s="18" t="s">
        <v>6</v>
      </c>
      <c r="G13" s="7">
        <v>9</v>
      </c>
      <c r="AI13" s="41">
        <v>152.734888487408</v>
      </c>
      <c r="AJ13" s="42">
        <v>1264.0010233625144</v>
      </c>
      <c r="AK13" s="41">
        <v>1564.5585462075501</v>
      </c>
      <c r="AL13" s="41">
        <v>516.59674458129803</v>
      </c>
      <c r="AM13" s="41">
        <v>373.24119941146802</v>
      </c>
      <c r="AN13" s="41">
        <v>3019.4949512621333</v>
      </c>
      <c r="AO13" s="41">
        <v>406.42295912300898</v>
      </c>
      <c r="AP13" s="41">
        <v>3316.3358743056401</v>
      </c>
      <c r="AQ13" s="41">
        <v>537.07533441584951</v>
      </c>
      <c r="AR13" s="41">
        <v>318.58809279763409</v>
      </c>
      <c r="AS13" s="41">
        <v>2619.2762051300379</v>
      </c>
      <c r="AT13" s="41">
        <v>2933.0029422718185</v>
      </c>
      <c r="AU13" s="41">
        <v>903.80746820543095</v>
      </c>
      <c r="AV13" s="41">
        <v>1137.1587456075256</v>
      </c>
      <c r="AW13" s="41">
        <v>22207.904818047919</v>
      </c>
      <c r="AX13" s="41">
        <v>8200.3213310313367</v>
      </c>
      <c r="AY13" s="41">
        <v>918.15926773368926</v>
      </c>
      <c r="AZ13" s="41">
        <v>3159.1073388571649</v>
      </c>
      <c r="BA13" s="41">
        <v>4275.2918876815338</v>
      </c>
      <c r="BB13" s="41">
        <v>1055.6417441709632</v>
      </c>
      <c r="BC13" s="41">
        <v>6883.4404702409274</v>
      </c>
      <c r="BD13" s="41">
        <v>1792.49682582266</v>
      </c>
      <c r="BE13" s="41">
        <v>18213.74436939352</v>
      </c>
      <c r="BF13" s="41">
        <v>6518.2260870975651</v>
      </c>
      <c r="BG13" s="4"/>
      <c r="BI13" s="4"/>
      <c r="DH13" s="43">
        <v>0</v>
      </c>
      <c r="DI13" s="19">
        <v>92286.629115246586</v>
      </c>
      <c r="DK13" s="4">
        <f>SUM(DK10:DK12)</f>
        <v>8364.7134229643452</v>
      </c>
    </row>
    <row r="14" spans="1:116" x14ac:dyDescent="0.2">
      <c r="A14" s="188"/>
      <c r="B14" s="190"/>
      <c r="C14" s="176"/>
      <c r="D14" s="180"/>
      <c r="E14" s="181"/>
      <c r="F14" s="18" t="s">
        <v>7</v>
      </c>
      <c r="G14" s="7">
        <v>10</v>
      </c>
      <c r="AI14" s="41">
        <v>70.0086871848969</v>
      </c>
      <c r="AJ14" s="42">
        <v>585.68060877689368</v>
      </c>
      <c r="AK14" s="41">
        <v>1253.9768058396</v>
      </c>
      <c r="AL14" s="41">
        <v>673.22855942913998</v>
      </c>
      <c r="AM14" s="41">
        <v>763.54640806761904</v>
      </c>
      <c r="AN14" s="41">
        <v>16756.047656306422</v>
      </c>
      <c r="AO14" s="41">
        <v>1086.4707625312385</v>
      </c>
      <c r="AP14" s="41">
        <v>10626.178771990601</v>
      </c>
      <c r="AQ14" s="41">
        <v>4610.5780320850399</v>
      </c>
      <c r="AR14" s="41">
        <v>1226.8520559855979</v>
      </c>
      <c r="AS14" s="41">
        <v>27386.133967749949</v>
      </c>
      <c r="AT14" s="41">
        <v>25555.210518926724</v>
      </c>
      <c r="AU14" s="41">
        <v>4704.1747727228003</v>
      </c>
      <c r="AV14" s="41">
        <v>10610.401332635436</v>
      </c>
      <c r="AW14" s="41">
        <v>98148.619186018186</v>
      </c>
      <c r="AX14" s="41">
        <v>34222.988299495853</v>
      </c>
      <c r="AY14" s="41">
        <v>5397.2024841024904</v>
      </c>
      <c r="AZ14" s="41">
        <v>8284.7230674742023</v>
      </c>
      <c r="BA14" s="41">
        <v>25220.799502250997</v>
      </c>
      <c r="BB14" s="41">
        <v>6165.8872658575037</v>
      </c>
      <c r="BC14" s="41">
        <v>33084.134345299019</v>
      </c>
      <c r="BD14" s="41">
        <v>16449.106877535702</v>
      </c>
      <c r="BE14" s="41">
        <v>66698.605143658904</v>
      </c>
      <c r="BF14" s="41">
        <v>34877.202723660237</v>
      </c>
      <c r="BG14" s="4"/>
      <c r="BI14" s="4"/>
      <c r="DH14" s="43">
        <v>673.98462305434975</v>
      </c>
      <c r="DI14" s="19">
        <v>435131.74245863932</v>
      </c>
    </row>
    <row r="15" spans="1:116" x14ac:dyDescent="0.2">
      <c r="A15" s="188"/>
      <c r="B15" s="190"/>
      <c r="C15" s="176"/>
      <c r="D15" s="171" t="s">
        <v>8</v>
      </c>
      <c r="E15" s="172"/>
      <c r="F15" s="18" t="s">
        <v>6</v>
      </c>
      <c r="G15" s="7">
        <v>11</v>
      </c>
      <c r="AI15" s="41">
        <v>678.12149864646506</v>
      </c>
      <c r="AJ15" s="42">
        <v>214.91846067669701</v>
      </c>
      <c r="AK15" s="41">
        <v>171.43891698773299</v>
      </c>
      <c r="AL15" s="41">
        <v>57.232996813430702</v>
      </c>
      <c r="AM15" s="41">
        <v>143.386959921835</v>
      </c>
      <c r="AN15" s="41">
        <v>0</v>
      </c>
      <c r="AO15" s="41">
        <v>961.99484672911501</v>
      </c>
      <c r="AP15" s="41">
        <v>1139.594433518015</v>
      </c>
      <c r="AQ15" s="41">
        <v>88.446287338371803</v>
      </c>
      <c r="AR15" s="41">
        <v>33.4936442173735</v>
      </c>
      <c r="AS15" s="41">
        <v>542.85457578293403</v>
      </c>
      <c r="AT15" s="41">
        <v>1510.79610744917</v>
      </c>
      <c r="AU15" s="41">
        <v>232.201511884627</v>
      </c>
      <c r="AV15" s="41">
        <v>528.01220167750807</v>
      </c>
      <c r="AW15" s="41">
        <v>116044.14191890899</v>
      </c>
      <c r="AX15" s="41">
        <v>19138.8472156934</v>
      </c>
      <c r="AY15" s="41">
        <v>189.24430291739799</v>
      </c>
      <c r="AZ15" s="41">
        <v>1078.1410123312421</v>
      </c>
      <c r="BA15" s="41">
        <v>2025.9472056474301</v>
      </c>
      <c r="BB15" s="41">
        <v>1124.808807180525</v>
      </c>
      <c r="BC15" s="41">
        <v>291.386546766273</v>
      </c>
      <c r="BD15" s="41">
        <v>650.69115533297804</v>
      </c>
      <c r="BE15" s="41">
        <v>1846.4159470080499</v>
      </c>
      <c r="BF15" s="41">
        <v>1755.0561114770001</v>
      </c>
      <c r="BG15" s="4"/>
      <c r="BI15" s="4"/>
      <c r="DH15" s="43">
        <v>0</v>
      </c>
      <c r="DI15" s="19">
        <v>150447.17266490657</v>
      </c>
    </row>
    <row r="16" spans="1:116" x14ac:dyDescent="0.2">
      <c r="A16" s="188"/>
      <c r="B16" s="190"/>
      <c r="C16" s="177"/>
      <c r="D16" s="173"/>
      <c r="E16" s="174"/>
      <c r="F16" s="18" t="s">
        <v>7</v>
      </c>
      <c r="G16" s="7">
        <v>12</v>
      </c>
      <c r="AI16" s="41">
        <v>173.62829088783801</v>
      </c>
      <c r="AJ16" s="42">
        <v>93.533689145954</v>
      </c>
      <c r="AK16" s="41">
        <v>142.808894545051</v>
      </c>
      <c r="AL16" s="41">
        <v>56.334554556425999</v>
      </c>
      <c r="AM16" s="41">
        <v>82.607987220835</v>
      </c>
      <c r="AN16" s="41">
        <v>0</v>
      </c>
      <c r="AO16" s="41">
        <v>568.46110291685295</v>
      </c>
      <c r="AP16" s="41">
        <v>1726.7826127708299</v>
      </c>
      <c r="AQ16" s="41">
        <v>346.8400713675</v>
      </c>
      <c r="AR16" s="41">
        <v>54.068260310612601</v>
      </c>
      <c r="AS16" s="41">
        <v>953.39550702286101</v>
      </c>
      <c r="AT16" s="41">
        <v>272.93674273939166</v>
      </c>
      <c r="AU16" s="41">
        <v>200.669994043857</v>
      </c>
      <c r="AV16" s="41">
        <v>2927.2849856480798</v>
      </c>
      <c r="AW16" s="41">
        <v>156974.73313052001</v>
      </c>
      <c r="AX16" s="41">
        <v>36165.612447729603</v>
      </c>
      <c r="AY16" s="41">
        <v>992.46255417743009</v>
      </c>
      <c r="AZ16" s="41">
        <v>1685.73710892192</v>
      </c>
      <c r="BA16" s="41">
        <v>2382.0179392591399</v>
      </c>
      <c r="BB16" s="41">
        <v>1789.7688030256099</v>
      </c>
      <c r="BC16" s="41">
        <v>431.25487246830198</v>
      </c>
      <c r="BD16" s="41">
        <v>7256.1571759228782</v>
      </c>
      <c r="BE16" s="41">
        <v>7274.7083284422297</v>
      </c>
      <c r="BF16" s="41">
        <v>3974.5808863101824</v>
      </c>
      <c r="BG16" s="4"/>
      <c r="BI16" s="4"/>
      <c r="DH16" s="43">
        <v>0</v>
      </c>
      <c r="DI16" s="19">
        <v>226526.38593995341</v>
      </c>
    </row>
    <row r="17" spans="1:114" x14ac:dyDescent="0.2">
      <c r="A17" s="188"/>
      <c r="B17" s="190"/>
      <c r="C17" s="175" t="s">
        <v>11</v>
      </c>
      <c r="D17" s="178" t="s">
        <v>5</v>
      </c>
      <c r="E17" s="179"/>
      <c r="F17" s="18" t="s">
        <v>6</v>
      </c>
      <c r="G17" s="7">
        <v>13</v>
      </c>
      <c r="AI17" s="41">
        <v>128.23443886826701</v>
      </c>
      <c r="AJ17" s="42">
        <v>280.38293041454466</v>
      </c>
      <c r="AK17" s="41">
        <v>731.86710128934249</v>
      </c>
      <c r="AL17" s="41">
        <v>42.927954951905697</v>
      </c>
      <c r="AM17" s="41">
        <v>163.16422687553401</v>
      </c>
      <c r="AN17" s="41">
        <v>1081.6720356354108</v>
      </c>
      <c r="AO17" s="41">
        <v>617.13045570796601</v>
      </c>
      <c r="AP17" s="41">
        <v>539.11108243080207</v>
      </c>
      <c r="AQ17" s="41">
        <v>112.89110229747706</v>
      </c>
      <c r="AR17" s="41">
        <v>164.80167219246198</v>
      </c>
      <c r="AS17" s="41">
        <v>686.52391048207755</v>
      </c>
      <c r="AT17" s="41">
        <v>1186.6551631372536</v>
      </c>
      <c r="AU17" s="41">
        <v>530.96734984712987</v>
      </c>
      <c r="AV17" s="41">
        <v>954.90161304173807</v>
      </c>
      <c r="AW17" s="41">
        <v>1039.4694770589638</v>
      </c>
      <c r="AX17" s="41">
        <v>149.86782322492212</v>
      </c>
      <c r="AY17" s="41">
        <v>92.619203731122312</v>
      </c>
      <c r="AZ17" s="41">
        <v>130.64021531838782</v>
      </c>
      <c r="BA17" s="41">
        <v>380.27569065420175</v>
      </c>
      <c r="BB17" s="41">
        <v>77.70127976949658</v>
      </c>
      <c r="BC17" s="41">
        <v>771.08919611503109</v>
      </c>
      <c r="BD17" s="41">
        <v>493.83102237564901</v>
      </c>
      <c r="BE17" s="41">
        <v>58681.778946232887</v>
      </c>
      <c r="BF17" s="41">
        <v>1142.4326643197553</v>
      </c>
      <c r="BG17" s="4"/>
      <c r="BI17" s="4"/>
      <c r="DH17" s="43">
        <v>0</v>
      </c>
      <c r="DI17" s="19">
        <v>70180.936555972323</v>
      </c>
    </row>
    <row r="18" spans="1:114" x14ac:dyDescent="0.2">
      <c r="A18" s="188"/>
      <c r="B18" s="190"/>
      <c r="C18" s="176"/>
      <c r="D18" s="180"/>
      <c r="E18" s="181"/>
      <c r="F18" s="18" t="s">
        <v>7</v>
      </c>
      <c r="G18" s="7">
        <v>14</v>
      </c>
      <c r="AI18" s="41">
        <v>73.9301379733282</v>
      </c>
      <c r="AJ18" s="42">
        <v>139.88174172102563</v>
      </c>
      <c r="AK18" s="41">
        <v>1050.4290470960746</v>
      </c>
      <c r="AL18" s="41">
        <v>182.845070742226</v>
      </c>
      <c r="AM18" s="41">
        <v>72.144054228979499</v>
      </c>
      <c r="AN18" s="41">
        <v>9958.7809635209906</v>
      </c>
      <c r="AO18" s="41">
        <v>545.33501645851561</v>
      </c>
      <c r="AP18" s="41">
        <v>4207.8161995501796</v>
      </c>
      <c r="AQ18" s="41">
        <v>1054.0816356857529</v>
      </c>
      <c r="AR18" s="41">
        <v>390.52729767319244</v>
      </c>
      <c r="AS18" s="41">
        <v>7187.5868084907197</v>
      </c>
      <c r="AT18" s="41">
        <v>11531.296988051221</v>
      </c>
      <c r="AU18" s="41">
        <v>2940.0911564404514</v>
      </c>
      <c r="AV18" s="41">
        <v>7727.4073684408013</v>
      </c>
      <c r="AW18" s="41">
        <v>9339.7845013067927</v>
      </c>
      <c r="AX18" s="41">
        <v>1581.543424693112</v>
      </c>
      <c r="AY18" s="41">
        <v>626.42569459650917</v>
      </c>
      <c r="AZ18" s="41">
        <v>1320.6991073961076</v>
      </c>
      <c r="BA18" s="41">
        <v>5341.8725802599438</v>
      </c>
      <c r="BB18" s="41">
        <v>1034.9463784616737</v>
      </c>
      <c r="BC18" s="41">
        <v>9155.6307035138088</v>
      </c>
      <c r="BD18" s="41">
        <v>8692.292721813461</v>
      </c>
      <c r="BE18" s="41">
        <v>100547.37397728532</v>
      </c>
      <c r="BF18" s="41">
        <v>6823.740544730791</v>
      </c>
      <c r="BG18" s="4"/>
      <c r="BI18" s="4"/>
      <c r="DH18" s="43">
        <v>646.45274468784373</v>
      </c>
      <c r="DI18" s="19">
        <v>192172.91586481882</v>
      </c>
    </row>
    <row r="19" spans="1:114" x14ac:dyDescent="0.2">
      <c r="A19" s="188"/>
      <c r="B19" s="190"/>
      <c r="C19" s="176"/>
      <c r="D19" s="171" t="s">
        <v>8</v>
      </c>
      <c r="E19" s="172"/>
      <c r="F19" s="18" t="s">
        <v>6</v>
      </c>
      <c r="G19" s="7">
        <v>15</v>
      </c>
      <c r="AI19" s="41">
        <v>868.126826012322</v>
      </c>
      <c r="AJ19" s="42">
        <v>343.80929179840302</v>
      </c>
      <c r="AK19" s="41">
        <v>62.534026461880501</v>
      </c>
      <c r="AL19" s="41">
        <v>223.16791707423999</v>
      </c>
      <c r="AM19" s="41">
        <v>76.661636062144396</v>
      </c>
      <c r="AN19" s="41">
        <v>0</v>
      </c>
      <c r="AO19" s="41">
        <v>1850.4827616883999</v>
      </c>
      <c r="AP19" s="41">
        <v>327.42660934498201</v>
      </c>
      <c r="AQ19" s="41">
        <v>63.928524227984198</v>
      </c>
      <c r="AR19" s="41">
        <v>214.280514839955</v>
      </c>
      <c r="AS19" s="41">
        <v>996.91909035797198</v>
      </c>
      <c r="AT19" s="41">
        <v>1358.2703133403199</v>
      </c>
      <c r="AU19" s="41">
        <v>76.446708824026203</v>
      </c>
      <c r="AV19" s="41">
        <v>1516.0231161695481</v>
      </c>
      <c r="AW19" s="41">
        <v>1093.03171292154</v>
      </c>
      <c r="AX19" s="41">
        <v>81.541074200682999</v>
      </c>
      <c r="AY19" s="41">
        <v>20.244302917397988</v>
      </c>
      <c r="AZ19" s="41">
        <v>146.85980167209894</v>
      </c>
      <c r="BA19" s="41">
        <v>82.948938158817995</v>
      </c>
      <c r="BB19" s="41">
        <v>67.143918138219803</v>
      </c>
      <c r="BC19" s="41">
        <v>152.46246984205499</v>
      </c>
      <c r="BD19" s="41">
        <v>151.36460650701747</v>
      </c>
      <c r="BE19" s="41">
        <v>2785.8779250453599</v>
      </c>
      <c r="BF19" s="41">
        <v>452.46191469777972</v>
      </c>
      <c r="BG19" s="4"/>
      <c r="BI19" s="4"/>
      <c r="DH19" s="43">
        <v>0</v>
      </c>
      <c r="DI19" s="19">
        <v>13012.014000303147</v>
      </c>
    </row>
    <row r="20" spans="1:114" x14ac:dyDescent="0.2">
      <c r="A20" s="188"/>
      <c r="B20" s="191"/>
      <c r="C20" s="177"/>
      <c r="D20" s="173"/>
      <c r="E20" s="174"/>
      <c r="F20" s="18" t="s">
        <v>7</v>
      </c>
      <c r="G20" s="7">
        <v>16</v>
      </c>
      <c r="X20" s="4"/>
      <c r="AI20" s="41">
        <v>252.46551358907925</v>
      </c>
      <c r="AJ20" s="42">
        <v>67.120110608062404</v>
      </c>
      <c r="AK20" s="41">
        <v>6.7954674670226698</v>
      </c>
      <c r="AL20" s="41">
        <v>71.501923745397093</v>
      </c>
      <c r="AM20" s="41">
        <v>94.064751235333702</v>
      </c>
      <c r="AN20" s="41">
        <v>0</v>
      </c>
      <c r="AO20" s="41">
        <v>67.024104980675887</v>
      </c>
      <c r="AP20" s="41">
        <v>769.07102622066304</v>
      </c>
      <c r="AQ20" s="41">
        <v>272.71277828117002</v>
      </c>
      <c r="AR20" s="41">
        <v>395.58719117175099</v>
      </c>
      <c r="AS20" s="41">
        <v>5218.0273274034498</v>
      </c>
      <c r="AT20" s="41">
        <v>3344.4709477088199</v>
      </c>
      <c r="AU20" s="41">
        <v>354.21155892406603</v>
      </c>
      <c r="AV20" s="41">
        <v>5496.6089769481814</v>
      </c>
      <c r="AW20" s="41">
        <v>1639.0330705308402</v>
      </c>
      <c r="AX20" s="41">
        <v>457.16780610250703</v>
      </c>
      <c r="AY20" s="41">
        <v>252.46255417743009</v>
      </c>
      <c r="AZ20" s="41">
        <v>436.146247804881</v>
      </c>
      <c r="BA20" s="41">
        <v>438.21474093352901</v>
      </c>
      <c r="BB20" s="41">
        <v>344.65916363076298</v>
      </c>
      <c r="BC20" s="41">
        <v>338.065364333025</v>
      </c>
      <c r="BD20" s="41">
        <v>3459.3308281427235</v>
      </c>
      <c r="BE20" s="41">
        <v>7433.2183559322502</v>
      </c>
      <c r="BF20" s="41">
        <v>2243.1106196009373</v>
      </c>
      <c r="BG20" s="4"/>
      <c r="BI20" s="4"/>
      <c r="DH20" s="43">
        <v>0</v>
      </c>
      <c r="DI20" s="19">
        <v>33451.070429472566</v>
      </c>
    </row>
    <row r="21" spans="1:114" x14ac:dyDescent="0.2">
      <c r="A21" s="188"/>
      <c r="B21" s="21" t="s">
        <v>12</v>
      </c>
      <c r="C21" s="22"/>
      <c r="D21" s="22"/>
      <c r="E21" s="22"/>
      <c r="F21" s="22"/>
      <c r="G21" s="8">
        <v>17</v>
      </c>
      <c r="Y21" s="23"/>
      <c r="Z21" s="23"/>
      <c r="AA21" s="23"/>
      <c r="AB21" s="23"/>
      <c r="AC21" s="23"/>
      <c r="AD21" s="23"/>
      <c r="AE21" s="23"/>
      <c r="AF21" s="23"/>
      <c r="AG21" s="24"/>
      <c r="AH21" s="4"/>
      <c r="AI21" s="44">
        <v>21050.759013133182</v>
      </c>
      <c r="AJ21" s="44">
        <v>22472.787743252644</v>
      </c>
      <c r="AK21" s="44">
        <v>38265.153914166593</v>
      </c>
      <c r="AL21" s="44">
        <v>24798.61678497629</v>
      </c>
      <c r="AM21" s="44">
        <v>84597.722381701969</v>
      </c>
      <c r="AN21" s="44">
        <v>425922.58850161376</v>
      </c>
      <c r="AO21" s="44">
        <v>16387.979786259883</v>
      </c>
      <c r="AP21" s="44">
        <v>166466.94742366768</v>
      </c>
      <c r="AQ21" s="44">
        <v>62883.562650534273</v>
      </c>
      <c r="AR21" s="44">
        <v>36245.17198735704</v>
      </c>
      <c r="AS21" s="44">
        <v>251794.53724015859</v>
      </c>
      <c r="AT21" s="44">
        <v>374785.08202112955</v>
      </c>
      <c r="AU21" s="44">
        <v>111220.4004994774</v>
      </c>
      <c r="AV21" s="44">
        <v>226751.19628960817</v>
      </c>
      <c r="AW21" s="44">
        <v>58428.588037755224</v>
      </c>
      <c r="AX21" s="44">
        <v>11904.634647923609</v>
      </c>
      <c r="AY21" s="44">
        <v>14171.916960962164</v>
      </c>
      <c r="AZ21" s="44">
        <v>18659.853722407046</v>
      </c>
      <c r="BA21" s="44">
        <v>116807.82342118007</v>
      </c>
      <c r="BB21" s="44">
        <v>6053.1809601200894</v>
      </c>
      <c r="BC21" s="44">
        <v>121812.70598477627</v>
      </c>
      <c r="BD21" s="44">
        <v>152537.86021141981</v>
      </c>
      <c r="BE21" s="44">
        <v>44429.380305744882</v>
      </c>
      <c r="BF21" s="44">
        <v>55868.999202290848</v>
      </c>
      <c r="BG21" s="4"/>
      <c r="BH21" s="25"/>
      <c r="BI21" s="4"/>
      <c r="DH21" s="41">
        <v>6657.5134229643445</v>
      </c>
      <c r="DI21" s="19">
        <v>2470974.9631145811</v>
      </c>
    </row>
    <row r="22" spans="1:114" x14ac:dyDescent="0.2">
      <c r="A22" s="182" t="s">
        <v>13</v>
      </c>
      <c r="B22" s="175" t="s">
        <v>14</v>
      </c>
      <c r="C22" s="175" t="s">
        <v>4</v>
      </c>
      <c r="D22" s="26" t="s">
        <v>15</v>
      </c>
      <c r="E22" s="22"/>
      <c r="F22" s="22"/>
      <c r="G22" s="9">
        <v>18</v>
      </c>
      <c r="H22" s="45">
        <v>25831.353357742239</v>
      </c>
      <c r="I22" s="45">
        <v>20332.848034594135</v>
      </c>
      <c r="J22" s="45">
        <v>8860.6488834699994</v>
      </c>
      <c r="K22" s="45">
        <v>7639.7829207200002</v>
      </c>
      <c r="L22" s="45">
        <v>9637.0882962199994</v>
      </c>
      <c r="M22" s="45">
        <v>10851.54186911</v>
      </c>
      <c r="N22" s="45">
        <v>997.93029497999999</v>
      </c>
      <c r="O22" s="45">
        <v>350.93493409000001</v>
      </c>
      <c r="P22" s="45">
        <v>2694.65538668</v>
      </c>
      <c r="Q22" s="45">
        <v>11979.438016030001</v>
      </c>
      <c r="R22" s="45">
        <v>1078.1490196699999</v>
      </c>
      <c r="S22" s="45">
        <v>2002.0919427199999</v>
      </c>
      <c r="T22" s="45">
        <v>641.14485002000004</v>
      </c>
      <c r="U22" s="45">
        <v>2331.5374950199998</v>
      </c>
      <c r="V22" s="45">
        <v>157.02811267000001</v>
      </c>
      <c r="W22" s="45">
        <v>20.27811367</v>
      </c>
      <c r="X22" s="46">
        <v>11397.23302939196</v>
      </c>
      <c r="Y22" s="46">
        <v>190.26820856239075</v>
      </c>
      <c r="Z22" s="46">
        <v>1182.6374839795831</v>
      </c>
      <c r="AA22" s="46">
        <v>837.58951727199792</v>
      </c>
      <c r="AB22" s="46">
        <v>27.40238852370576</v>
      </c>
      <c r="AC22" s="46">
        <v>1182.5600067625403</v>
      </c>
      <c r="AD22" s="46">
        <v>3118.5728628997344</v>
      </c>
      <c r="AE22" s="46">
        <v>163.34583702103836</v>
      </c>
      <c r="AF22" s="46">
        <v>5273.388734067993</v>
      </c>
      <c r="AG22" s="46">
        <v>1654.9221980218715</v>
      </c>
      <c r="AH22" s="46">
        <v>42495.542969210102</v>
      </c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27"/>
      <c r="DH22" s="41">
        <v>3826.7701189508416</v>
      </c>
      <c r="DI22" s="19">
        <v>176756.68488207017</v>
      </c>
      <c r="DJ22" s="4"/>
    </row>
    <row r="23" spans="1:114" x14ac:dyDescent="0.2">
      <c r="A23" s="183"/>
      <c r="B23" s="167"/>
      <c r="C23" s="167"/>
      <c r="D23" s="169" t="s">
        <v>16</v>
      </c>
      <c r="E23" s="185"/>
      <c r="F23" s="186"/>
      <c r="G23" s="9">
        <v>19</v>
      </c>
      <c r="H23" s="45">
        <v>57522.122812002897</v>
      </c>
      <c r="I23" s="45">
        <v>1969.1065105507496</v>
      </c>
      <c r="J23" s="45">
        <v>238192.45322802299</v>
      </c>
      <c r="K23" s="45">
        <v>16992.683863040947</v>
      </c>
      <c r="L23" s="45">
        <v>29275.242782313388</v>
      </c>
      <c r="M23" s="45">
        <v>36219.679770862247</v>
      </c>
      <c r="N23" s="45">
        <v>37141.194410231365</v>
      </c>
      <c r="O23" s="45">
        <v>3651.9311841182816</v>
      </c>
      <c r="P23" s="45">
        <v>5002.5862419565874</v>
      </c>
      <c r="Q23" s="45">
        <v>41935.801093771071</v>
      </c>
      <c r="R23" s="45">
        <v>15348.242239546573</v>
      </c>
      <c r="S23" s="45">
        <v>4957.0076037334184</v>
      </c>
      <c r="T23" s="45">
        <v>4823.1391384523213</v>
      </c>
      <c r="U23" s="45">
        <v>22458.489506412727</v>
      </c>
      <c r="V23" s="45">
        <v>2159.1786818531482</v>
      </c>
      <c r="W23" s="45">
        <v>776.88525643256582</v>
      </c>
      <c r="X23" s="46">
        <v>132332.163318059</v>
      </c>
      <c r="Y23" s="46">
        <v>140.87071369895469</v>
      </c>
      <c r="Z23" s="46">
        <v>773.55672082867738</v>
      </c>
      <c r="AA23" s="46">
        <v>492.8900617218992</v>
      </c>
      <c r="AB23" s="46">
        <v>26.805586785479043</v>
      </c>
      <c r="AC23" s="46">
        <v>780.02771148255704</v>
      </c>
      <c r="AD23" s="46">
        <v>1827.7130513456766</v>
      </c>
      <c r="AE23" s="46">
        <v>182.65901871099902</v>
      </c>
      <c r="AF23" s="46">
        <v>2787.1262574260772</v>
      </c>
      <c r="AG23" s="46">
        <v>4755.3441766435972</v>
      </c>
      <c r="AH23" s="46">
        <v>52014.648751890316</v>
      </c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4"/>
      <c r="DH23" s="41">
        <v>17023.288371851311</v>
      </c>
      <c r="DI23" s="19">
        <v>731562.83806374564</v>
      </c>
      <c r="DJ23" s="4"/>
    </row>
    <row r="24" spans="1:114" x14ac:dyDescent="0.2">
      <c r="A24" s="183"/>
      <c r="B24" s="167"/>
      <c r="C24" s="166" t="s">
        <v>17</v>
      </c>
      <c r="D24" s="166" t="s">
        <v>18</v>
      </c>
      <c r="E24" s="153" t="s">
        <v>19</v>
      </c>
      <c r="F24" s="155"/>
      <c r="G24" s="9">
        <v>20</v>
      </c>
      <c r="H24" s="45">
        <v>20563.102464271651</v>
      </c>
      <c r="I24" s="45">
        <v>0</v>
      </c>
      <c r="J24" s="45">
        <v>23787.845988739999</v>
      </c>
      <c r="K24" s="45"/>
      <c r="L24" s="45">
        <v>143363.58377080999</v>
      </c>
      <c r="M24" s="45"/>
      <c r="N24" s="45">
        <v>18691.311850319998</v>
      </c>
      <c r="O24" s="45"/>
      <c r="P24" s="45">
        <v>30741.51269218</v>
      </c>
      <c r="Q24" s="45"/>
      <c r="R24" s="45">
        <v>84078.057335920006</v>
      </c>
      <c r="S24" s="45"/>
      <c r="T24" s="45">
        <v>5957.9353322699999</v>
      </c>
      <c r="U24" s="45"/>
      <c r="V24" s="45">
        <v>6511.5186598399996</v>
      </c>
      <c r="W24" s="45"/>
      <c r="X24" s="46">
        <v>91317.657614371303</v>
      </c>
      <c r="Y24" s="46">
        <v>140.83997845030331</v>
      </c>
      <c r="Z24" s="46">
        <v>611.29637441887098</v>
      </c>
      <c r="AA24" s="46">
        <v>573.83534500107191</v>
      </c>
      <c r="AB24" s="46">
        <v>40.856824670898696</v>
      </c>
      <c r="AC24" s="46">
        <v>836.96219625849119</v>
      </c>
      <c r="AD24" s="46">
        <v>2249.9132524553443</v>
      </c>
      <c r="AE24" s="46">
        <v>196.18011370779303</v>
      </c>
      <c r="AF24" s="46">
        <v>3743.3489255294894</v>
      </c>
      <c r="AG24" s="46">
        <v>3197.9844185448787</v>
      </c>
      <c r="AH24" s="46">
        <v>42276.923194983203</v>
      </c>
      <c r="DH24" s="41">
        <v>15353.550670900471</v>
      </c>
      <c r="DI24" s="19">
        <v>494234.2170036438</v>
      </c>
      <c r="DJ24" s="4"/>
    </row>
    <row r="25" spans="1:114" x14ac:dyDescent="0.2">
      <c r="A25" s="183"/>
      <c r="B25" s="167"/>
      <c r="C25" s="167"/>
      <c r="D25" s="167"/>
      <c r="E25" s="29" t="s">
        <v>20</v>
      </c>
      <c r="F25" s="30"/>
      <c r="G25" s="9">
        <v>21</v>
      </c>
      <c r="H25" s="45">
        <v>11699.740342001473</v>
      </c>
      <c r="I25" s="45">
        <v>0</v>
      </c>
      <c r="J25" s="45">
        <v>33569.241204340004</v>
      </c>
      <c r="K25" s="45"/>
      <c r="L25" s="45">
        <v>20363.608020920001</v>
      </c>
      <c r="M25" s="45"/>
      <c r="N25" s="45">
        <v>27270.383124100001</v>
      </c>
      <c r="O25" s="45"/>
      <c r="P25" s="45">
        <v>3692.7635403999998</v>
      </c>
      <c r="Q25" s="45"/>
      <c r="R25" s="45">
        <v>4782.6923544600004</v>
      </c>
      <c r="S25" s="45"/>
      <c r="T25" s="45">
        <v>9836.4114876999993</v>
      </c>
      <c r="U25" s="45"/>
      <c r="V25" s="45">
        <v>459.48101845999997</v>
      </c>
      <c r="W25" s="45"/>
      <c r="X25" s="46">
        <v>36819.530309778202</v>
      </c>
      <c r="Y25" s="46">
        <v>98.753991151618237</v>
      </c>
      <c r="Z25" s="46">
        <v>495.23338570323551</v>
      </c>
      <c r="AA25" s="46">
        <v>311.48686078977613</v>
      </c>
      <c r="AB25" s="46">
        <v>26.962564537257521</v>
      </c>
      <c r="AC25" s="46">
        <v>475.17570648634313</v>
      </c>
      <c r="AD25" s="46">
        <v>1118.330395428067</v>
      </c>
      <c r="AE25" s="46">
        <v>99.52234177180604</v>
      </c>
      <c r="AF25" s="46">
        <v>1762.6855008154935</v>
      </c>
      <c r="AG25" s="46">
        <v>785.42396978392253</v>
      </c>
      <c r="AH25" s="46">
        <v>13987.981431344</v>
      </c>
      <c r="DH25" s="41">
        <v>5496.4591166288383</v>
      </c>
      <c r="DI25" s="19">
        <v>173151.86666659999</v>
      </c>
      <c r="DJ25" s="4"/>
    </row>
    <row r="26" spans="1:114" x14ac:dyDescent="0.2">
      <c r="A26" s="183"/>
      <c r="B26" s="167"/>
      <c r="C26" s="167"/>
      <c r="D26" s="168"/>
      <c r="E26" s="164" t="s">
        <v>21</v>
      </c>
      <c r="F26" s="165"/>
      <c r="G26" s="9">
        <v>22</v>
      </c>
      <c r="H26" s="45">
        <v>15511.520844927936</v>
      </c>
      <c r="I26" s="45">
        <v>0</v>
      </c>
      <c r="J26" s="45">
        <v>83547.350921389996</v>
      </c>
      <c r="K26" s="45"/>
      <c r="L26" s="45">
        <v>17695.940901499998</v>
      </c>
      <c r="M26" s="45"/>
      <c r="N26" s="45">
        <v>47946.633954030003</v>
      </c>
      <c r="O26" s="45"/>
      <c r="P26" s="45">
        <v>50155.111254030002</v>
      </c>
      <c r="Q26" s="45"/>
      <c r="R26" s="45">
        <v>45160.031715309997</v>
      </c>
      <c r="S26" s="45"/>
      <c r="T26" s="45">
        <v>48922.305747530001</v>
      </c>
      <c r="U26" s="45"/>
      <c r="V26" s="45">
        <v>3724.8075274799999</v>
      </c>
      <c r="W26" s="45"/>
      <c r="X26" s="46">
        <v>141625.002625188</v>
      </c>
      <c r="Y26" s="46">
        <v>19.562138659265266</v>
      </c>
      <c r="Z26" s="46">
        <v>84.503260718143267</v>
      </c>
      <c r="AA26" s="46">
        <v>52.383982027047942</v>
      </c>
      <c r="AB26" s="46">
        <v>9.2148754757047335</v>
      </c>
      <c r="AC26" s="46">
        <v>141.13953148812394</v>
      </c>
      <c r="AD26" s="46">
        <v>196.2067002493954</v>
      </c>
      <c r="AE26" s="46">
        <v>26.182539226848309</v>
      </c>
      <c r="AF26" s="46">
        <v>202.7849347253476</v>
      </c>
      <c r="AG26" s="46">
        <v>7724.0035928323286</v>
      </c>
      <c r="AH26" s="46">
        <v>3370.7057596834875</v>
      </c>
      <c r="DH26" s="41">
        <v>2339.1271889669092</v>
      </c>
      <c r="DI26" s="19">
        <v>468454.5199954384</v>
      </c>
      <c r="DJ26" s="4"/>
    </row>
    <row r="27" spans="1:114" x14ac:dyDescent="0.2">
      <c r="A27" s="183"/>
      <c r="B27" s="167"/>
      <c r="C27" s="167"/>
      <c r="D27" s="166" t="s">
        <v>22</v>
      </c>
      <c r="E27" s="169" t="s">
        <v>19</v>
      </c>
      <c r="F27" s="170"/>
      <c r="G27" s="9">
        <v>23</v>
      </c>
      <c r="H27" s="45">
        <v>0</v>
      </c>
      <c r="I27" s="45">
        <v>3052.1338064549782</v>
      </c>
      <c r="J27" s="45"/>
      <c r="K27" s="45">
        <v>4564.4671060000001</v>
      </c>
      <c r="L27" s="45"/>
      <c r="M27" s="45">
        <v>269647.55702419003</v>
      </c>
      <c r="N27" s="45"/>
      <c r="O27" s="45">
        <v>69722.800869600003</v>
      </c>
      <c r="P27" s="45"/>
      <c r="Q27" s="45">
        <v>119442.16582143</v>
      </c>
      <c r="R27" s="45"/>
      <c r="S27" s="45">
        <v>35269.34442175</v>
      </c>
      <c r="T27" s="45"/>
      <c r="U27" s="45">
        <v>8787.8757188700001</v>
      </c>
      <c r="V27" s="45"/>
      <c r="W27" s="45">
        <v>7204.3803300999998</v>
      </c>
      <c r="X27" s="46">
        <v>130554.06845921799</v>
      </c>
      <c r="Y27" s="46">
        <v>167.85229260809874</v>
      </c>
      <c r="Z27" s="46">
        <v>977.3093172139437</v>
      </c>
      <c r="AA27" s="46">
        <v>411.61855198577075</v>
      </c>
      <c r="AB27" s="46">
        <v>68.631890292326986</v>
      </c>
      <c r="AC27" s="46">
        <v>863.1512618731457</v>
      </c>
      <c r="AD27" s="46">
        <v>849.93463024110235</v>
      </c>
      <c r="AE27" s="46">
        <v>268.53695720719497</v>
      </c>
      <c r="AF27" s="46">
        <v>3817.9437191426618</v>
      </c>
      <c r="AG27" s="46">
        <v>9397.3506854914522</v>
      </c>
      <c r="AH27" s="46">
        <v>30009.738717008218</v>
      </c>
      <c r="DH27" s="41">
        <v>15418.60657880176</v>
      </c>
      <c r="DI27" s="19">
        <v>710495.46815947897</v>
      </c>
      <c r="DJ27" s="4"/>
    </row>
    <row r="28" spans="1:114" x14ac:dyDescent="0.2">
      <c r="A28" s="183"/>
      <c r="B28" s="167"/>
      <c r="C28" s="167"/>
      <c r="D28" s="167"/>
      <c r="E28" s="29" t="s">
        <v>20</v>
      </c>
      <c r="F28" s="30"/>
      <c r="G28" s="9">
        <v>24</v>
      </c>
      <c r="H28" s="45">
        <v>0</v>
      </c>
      <c r="I28" s="45">
        <v>1344.2733347391024</v>
      </c>
      <c r="J28" s="45"/>
      <c r="K28" s="45">
        <v>3857.1706912999998</v>
      </c>
      <c r="L28" s="45"/>
      <c r="M28" s="45">
        <v>65414.090211030001</v>
      </c>
      <c r="N28" s="45"/>
      <c r="O28" s="45">
        <v>4345.8964981999998</v>
      </c>
      <c r="P28" s="45"/>
      <c r="Q28" s="45">
        <v>58849.579532739997</v>
      </c>
      <c r="R28" s="45"/>
      <c r="S28" s="45">
        <v>24109.326967149998</v>
      </c>
      <c r="T28" s="45"/>
      <c r="U28" s="45">
        <v>11182.236121899999</v>
      </c>
      <c r="V28" s="45"/>
      <c r="W28" s="45">
        <v>1547.51238031</v>
      </c>
      <c r="X28" s="46">
        <v>52785.034083313702</v>
      </c>
      <c r="Y28" s="46">
        <v>56.196452643602726</v>
      </c>
      <c r="Z28" s="46">
        <v>258.68454795042402</v>
      </c>
      <c r="AA28" s="46">
        <v>167.76260961730137</v>
      </c>
      <c r="AB28" s="46">
        <v>19.403355675060347</v>
      </c>
      <c r="AC28" s="46">
        <v>250.14125789856959</v>
      </c>
      <c r="AD28" s="46">
        <v>635.62546104862906</v>
      </c>
      <c r="AE28" s="46">
        <v>27.280169491813279</v>
      </c>
      <c r="AF28" s="46">
        <v>1209.9997643623258</v>
      </c>
      <c r="AG28" s="46">
        <v>3951.7391944069623</v>
      </c>
      <c r="AH28" s="46">
        <v>11555.361027400168</v>
      </c>
      <c r="DH28" s="41">
        <v>2338.1731127390235</v>
      </c>
      <c r="DI28" s="19">
        <v>243905.48677391661</v>
      </c>
      <c r="DJ28" s="4"/>
    </row>
    <row r="29" spans="1:114" x14ac:dyDescent="0.2">
      <c r="A29" s="183"/>
      <c r="B29" s="168"/>
      <c r="C29" s="168"/>
      <c r="D29" s="168"/>
      <c r="E29" s="164" t="s">
        <v>21</v>
      </c>
      <c r="F29" s="165"/>
      <c r="G29" s="9">
        <v>25</v>
      </c>
      <c r="H29" s="45">
        <v>0</v>
      </c>
      <c r="I29" s="45">
        <v>8307.8048369989938</v>
      </c>
      <c r="J29" s="45"/>
      <c r="K29" s="45">
        <v>7365.3620405199999</v>
      </c>
      <c r="L29" s="45"/>
      <c r="M29" s="45">
        <v>30565.050973820002</v>
      </c>
      <c r="N29" s="45"/>
      <c r="O29" s="45">
        <v>42192.195718050003</v>
      </c>
      <c r="P29" s="45"/>
      <c r="Q29" s="45">
        <v>201275.72356237</v>
      </c>
      <c r="R29" s="45"/>
      <c r="S29" s="45">
        <v>160188.6150046</v>
      </c>
      <c r="T29" s="45"/>
      <c r="U29" s="45">
        <v>144902.60872364001</v>
      </c>
      <c r="V29" s="45"/>
      <c r="W29" s="45">
        <v>23902.014348960001</v>
      </c>
      <c r="X29" s="46">
        <v>191719.24899377901</v>
      </c>
      <c r="Y29" s="46">
        <v>15.992393236772651</v>
      </c>
      <c r="Z29" s="46">
        <v>73.196184534103168</v>
      </c>
      <c r="AA29" s="46">
        <v>55.616121630639455</v>
      </c>
      <c r="AB29" s="46">
        <v>10.82681439710017</v>
      </c>
      <c r="AC29" s="46">
        <v>80.277153485542613</v>
      </c>
      <c r="AD29" s="46">
        <v>173.00727251771042</v>
      </c>
      <c r="AE29" s="46">
        <v>34.324184689805392</v>
      </c>
      <c r="AF29" s="46">
        <v>370.4824371574976</v>
      </c>
      <c r="AG29" s="46">
        <v>11618.231764274993</v>
      </c>
      <c r="AH29" s="46">
        <v>3323.0153884805127</v>
      </c>
      <c r="DH29" s="41">
        <v>1709.8937083552091</v>
      </c>
      <c r="DI29" s="19">
        <v>827883.48762549798</v>
      </c>
      <c r="DJ29" s="4"/>
    </row>
    <row r="30" spans="1:114" x14ac:dyDescent="0.2">
      <c r="A30" s="183"/>
      <c r="B30" s="26" t="s">
        <v>23</v>
      </c>
      <c r="C30" s="22"/>
      <c r="D30" s="22"/>
      <c r="E30" s="22"/>
      <c r="F30" s="22"/>
      <c r="G30" s="10">
        <v>26</v>
      </c>
      <c r="X30" s="31">
        <v>1591198.0337932799</v>
      </c>
      <c r="Y30" s="31">
        <v>739.90659889867368</v>
      </c>
      <c r="Z30" s="31">
        <v>8343.9763107132658</v>
      </c>
      <c r="AA30" s="31">
        <v>3370.3468330010173</v>
      </c>
      <c r="AB30" s="31">
        <v>1539.440777581769</v>
      </c>
      <c r="AC30" s="31">
        <v>6168.6498565197589</v>
      </c>
      <c r="AD30" s="31">
        <v>6177.4331067981657</v>
      </c>
      <c r="AE30" s="31">
        <v>1752.628223403588</v>
      </c>
      <c r="AF30" s="31">
        <v>7071.9858254598466</v>
      </c>
      <c r="AG30" s="31">
        <v>176469.94075347862</v>
      </c>
      <c r="AH30" s="31">
        <v>89692.448253282593</v>
      </c>
      <c r="AI30" s="4"/>
      <c r="DH30" s="41">
        <v>24176.906577033558</v>
      </c>
      <c r="DI30" s="19">
        <v>1916701.6969094507</v>
      </c>
      <c r="DJ30" s="4"/>
    </row>
    <row r="31" spans="1:114" x14ac:dyDescent="0.2">
      <c r="A31" s="184"/>
      <c r="B31" s="21" t="s">
        <v>24</v>
      </c>
      <c r="C31" s="22"/>
      <c r="D31" s="22"/>
      <c r="E31" s="22"/>
      <c r="F31" s="22"/>
      <c r="G31" s="11">
        <v>27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32"/>
      <c r="Y31" s="47">
        <v>3796.09696518494</v>
      </c>
      <c r="Z31" s="47">
        <v>11953.617001488001</v>
      </c>
      <c r="AA31" s="47">
        <v>9486.8962078411623</v>
      </c>
      <c r="AB31" s="47">
        <v>3069.666738316464</v>
      </c>
      <c r="AC31" s="47">
        <v>13760.475462550365</v>
      </c>
      <c r="AD31" s="47">
        <v>18517.460446933757</v>
      </c>
      <c r="AE31" s="47">
        <v>5850.9279142366313</v>
      </c>
      <c r="AF31" s="47">
        <v>18638.330263448708</v>
      </c>
      <c r="AG31" s="48">
        <v>650052.59</v>
      </c>
      <c r="AH31" s="47">
        <v>181676.36499999999</v>
      </c>
      <c r="AI31" s="4"/>
      <c r="DF31" s="32">
        <v>344939.88907506823</v>
      </c>
      <c r="DH31" s="41">
        <v>2291.08</v>
      </c>
      <c r="DI31" s="19">
        <v>1264033.3950750683</v>
      </c>
    </row>
    <row r="32" spans="1:114" x14ac:dyDescent="0.2">
      <c r="A32" s="156" t="s">
        <v>25</v>
      </c>
      <c r="B32" s="157"/>
      <c r="C32" s="153" t="s">
        <v>26</v>
      </c>
      <c r="D32" s="154"/>
      <c r="E32" s="154"/>
      <c r="F32" s="155"/>
      <c r="G32" s="12">
        <v>28</v>
      </c>
      <c r="W32" s="4"/>
      <c r="Y32" s="4"/>
      <c r="AH32" s="32"/>
      <c r="BI32" s="32">
        <v>467369.02399999998</v>
      </c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DG32" s="32">
        <v>887.52300000000002</v>
      </c>
      <c r="DI32" s="19">
        <v>468256.54699999996</v>
      </c>
    </row>
    <row r="33" spans="1:113" x14ac:dyDescent="0.2">
      <c r="A33" s="158"/>
      <c r="B33" s="159"/>
      <c r="C33" s="153" t="s">
        <v>27</v>
      </c>
      <c r="D33" s="154"/>
      <c r="E33" s="154"/>
      <c r="F33" s="155"/>
      <c r="G33" s="12">
        <v>29</v>
      </c>
      <c r="W33" s="4"/>
      <c r="Y33" s="4"/>
      <c r="Z33" s="4"/>
      <c r="AA33" s="4"/>
      <c r="AB33" s="4"/>
      <c r="AC33" s="4"/>
      <c r="AD33" s="4"/>
      <c r="AE33" s="4"/>
      <c r="AF33" s="4"/>
      <c r="AH33" s="32"/>
      <c r="BI33" s="32"/>
      <c r="BJ33" s="32">
        <v>202251.10900000003</v>
      </c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DG33" s="32">
        <v>0</v>
      </c>
      <c r="DI33" s="19">
        <v>202251.10900000003</v>
      </c>
    </row>
    <row r="34" spans="1:113" x14ac:dyDescent="0.2">
      <c r="A34" s="158"/>
      <c r="B34" s="159"/>
      <c r="C34" s="153" t="s">
        <v>28</v>
      </c>
      <c r="D34" s="154"/>
      <c r="E34" s="154"/>
      <c r="F34" s="155"/>
      <c r="G34" s="12">
        <v>30</v>
      </c>
      <c r="W34" s="4"/>
      <c r="AF34" s="4"/>
      <c r="AH34" s="32"/>
      <c r="BI34" s="32"/>
      <c r="BJ34" s="32"/>
      <c r="BK34" s="32">
        <v>265105.49199999997</v>
      </c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DG34" s="32">
        <v>0</v>
      </c>
      <c r="DI34" s="19">
        <v>265105.49199999997</v>
      </c>
    </row>
    <row r="35" spans="1:113" x14ac:dyDescent="0.2">
      <c r="A35" s="158"/>
      <c r="B35" s="159"/>
      <c r="C35" s="153" t="s">
        <v>29</v>
      </c>
      <c r="D35" s="154"/>
      <c r="E35" s="154"/>
      <c r="F35" s="155"/>
      <c r="G35" s="12">
        <v>31</v>
      </c>
      <c r="W35" s="4"/>
      <c r="AF35" s="4"/>
      <c r="AH35" s="32"/>
      <c r="BI35" s="32"/>
      <c r="BJ35" s="32"/>
      <c r="BK35" s="32"/>
      <c r="BL35" s="32">
        <v>52221.85</v>
      </c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DG35" s="32">
        <v>0</v>
      </c>
      <c r="DI35" s="19">
        <v>52221.85</v>
      </c>
    </row>
    <row r="36" spans="1:113" x14ac:dyDescent="0.2">
      <c r="A36" s="158"/>
      <c r="B36" s="159"/>
      <c r="C36" s="153" t="s">
        <v>30</v>
      </c>
      <c r="D36" s="154"/>
      <c r="E36" s="154"/>
      <c r="F36" s="155"/>
      <c r="G36" s="12">
        <v>32</v>
      </c>
      <c r="W36" s="4"/>
      <c r="AF36" s="4"/>
      <c r="AH36" s="32"/>
      <c r="BI36" s="32"/>
      <c r="BJ36" s="32"/>
      <c r="BK36" s="32"/>
      <c r="BL36" s="32"/>
      <c r="BM36" s="32">
        <v>182376.85399999996</v>
      </c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DG36" s="32">
        <v>97.724999999999994</v>
      </c>
      <c r="DI36" s="19">
        <v>182474.57899999997</v>
      </c>
    </row>
    <row r="37" spans="1:113" x14ac:dyDescent="0.2">
      <c r="A37" s="158"/>
      <c r="B37" s="159"/>
      <c r="C37" s="153" t="s">
        <v>31</v>
      </c>
      <c r="D37" s="154"/>
      <c r="E37" s="154"/>
      <c r="F37" s="155"/>
      <c r="G37" s="12">
        <v>33</v>
      </c>
      <c r="W37" s="4"/>
      <c r="AF37" s="4"/>
      <c r="AH37" s="32"/>
      <c r="BI37" s="32"/>
      <c r="BJ37" s="32"/>
      <c r="BK37" s="32"/>
      <c r="BL37" s="32"/>
      <c r="BM37" s="32"/>
      <c r="BN37" s="32">
        <v>610107.13499999989</v>
      </c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DG37" s="32">
        <v>0</v>
      </c>
      <c r="DI37" s="19">
        <v>610107.13499999989</v>
      </c>
    </row>
    <row r="38" spans="1:113" x14ac:dyDescent="0.2">
      <c r="A38" s="158"/>
      <c r="B38" s="159"/>
      <c r="C38" s="153" t="s">
        <v>32</v>
      </c>
      <c r="D38" s="154"/>
      <c r="E38" s="154"/>
      <c r="F38" s="155"/>
      <c r="G38" s="12">
        <v>34</v>
      </c>
      <c r="W38" s="4"/>
      <c r="AF38" s="4"/>
      <c r="AH38" s="32"/>
      <c r="BI38" s="32"/>
      <c r="BJ38" s="32"/>
      <c r="BK38" s="32"/>
      <c r="BL38" s="32"/>
      <c r="BM38" s="32"/>
      <c r="BN38" s="32"/>
      <c r="BO38" s="32">
        <v>82053.441999999981</v>
      </c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DG38" s="32">
        <v>0</v>
      </c>
      <c r="DI38" s="19">
        <v>82053.441999999981</v>
      </c>
    </row>
    <row r="39" spans="1:113" x14ac:dyDescent="0.2">
      <c r="A39" s="158"/>
      <c r="B39" s="159"/>
      <c r="C39" s="153" t="s">
        <v>33</v>
      </c>
      <c r="D39" s="154"/>
      <c r="E39" s="154"/>
      <c r="F39" s="155"/>
      <c r="G39" s="12">
        <v>35</v>
      </c>
      <c r="W39" s="4"/>
      <c r="AF39" s="4"/>
      <c r="AH39" s="32"/>
      <c r="BI39" s="32"/>
      <c r="BJ39" s="32"/>
      <c r="BK39" s="32"/>
      <c r="BL39" s="32"/>
      <c r="BM39" s="32"/>
      <c r="BN39" s="32"/>
      <c r="BO39" s="32"/>
      <c r="BP39" s="32">
        <v>952513.77</v>
      </c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DG39" s="32">
        <v>0</v>
      </c>
      <c r="DI39" s="19">
        <v>952513.77</v>
      </c>
    </row>
    <row r="40" spans="1:113" x14ac:dyDescent="0.2">
      <c r="A40" s="158"/>
      <c r="B40" s="159"/>
      <c r="C40" s="153" t="s">
        <v>34</v>
      </c>
      <c r="D40" s="154"/>
      <c r="E40" s="154"/>
      <c r="F40" s="155"/>
      <c r="G40" s="12">
        <v>36</v>
      </c>
      <c r="W40" s="4"/>
      <c r="AF40" s="4"/>
      <c r="AH40" s="32"/>
      <c r="BI40" s="32"/>
      <c r="BJ40" s="32"/>
      <c r="BK40" s="32"/>
      <c r="BL40" s="32"/>
      <c r="BM40" s="32"/>
      <c r="BN40" s="32"/>
      <c r="BO40" s="32"/>
      <c r="BP40" s="32"/>
      <c r="BQ40" s="32">
        <v>292371.06</v>
      </c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DG40" s="32">
        <v>0</v>
      </c>
      <c r="DI40" s="19">
        <v>292371.06</v>
      </c>
    </row>
    <row r="41" spans="1:113" x14ac:dyDescent="0.2">
      <c r="A41" s="158"/>
      <c r="B41" s="159"/>
      <c r="C41" s="153" t="s">
        <v>35</v>
      </c>
      <c r="D41" s="154"/>
      <c r="E41" s="154"/>
      <c r="F41" s="155"/>
      <c r="G41" s="12">
        <v>37</v>
      </c>
      <c r="W41" s="4"/>
      <c r="AF41" s="4"/>
      <c r="A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>
        <v>173145.43500000008</v>
      </c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DG41" s="32">
        <v>0</v>
      </c>
      <c r="DI41" s="19">
        <v>173145.43500000008</v>
      </c>
    </row>
    <row r="42" spans="1:113" x14ac:dyDescent="0.2">
      <c r="A42" s="158"/>
      <c r="B42" s="159"/>
      <c r="C42" s="153" t="s">
        <v>36</v>
      </c>
      <c r="D42" s="154"/>
      <c r="E42" s="154"/>
      <c r="F42" s="155"/>
      <c r="G42" s="12">
        <v>38</v>
      </c>
      <c r="W42" s="4"/>
      <c r="AF42" s="4"/>
      <c r="A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>
        <v>1246992.57</v>
      </c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DG42" s="32">
        <v>0</v>
      </c>
      <c r="DI42" s="19">
        <v>1246992.57</v>
      </c>
    </row>
    <row r="43" spans="1:113" x14ac:dyDescent="0.2">
      <c r="A43" s="158"/>
      <c r="B43" s="159"/>
      <c r="C43" s="153" t="s">
        <v>37</v>
      </c>
      <c r="D43" s="154"/>
      <c r="E43" s="154"/>
      <c r="F43" s="155"/>
      <c r="G43" s="12">
        <v>39</v>
      </c>
      <c r="W43" s="4"/>
      <c r="AF43" s="4"/>
      <c r="A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>
        <v>1049620.1070000008</v>
      </c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DG43" s="32">
        <v>113081.099</v>
      </c>
      <c r="DI43" s="19">
        <v>1162701.2060000007</v>
      </c>
    </row>
    <row r="44" spans="1:113" x14ac:dyDescent="0.2">
      <c r="A44" s="158"/>
      <c r="B44" s="159"/>
      <c r="C44" s="153" t="s">
        <v>38</v>
      </c>
      <c r="D44" s="154"/>
      <c r="E44" s="154"/>
      <c r="F44" s="155"/>
      <c r="G44" s="12">
        <v>40</v>
      </c>
      <c r="W44" s="4"/>
      <c r="AF44" s="4"/>
      <c r="A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>
        <v>122140.51100000006</v>
      </c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DG44" s="32">
        <v>83906.513000000006</v>
      </c>
      <c r="DI44" s="19">
        <v>206047.02400000006</v>
      </c>
    </row>
    <row r="45" spans="1:113" x14ac:dyDescent="0.2">
      <c r="A45" s="158"/>
      <c r="B45" s="159"/>
      <c r="C45" s="153" t="s">
        <v>39</v>
      </c>
      <c r="D45" s="154"/>
      <c r="E45" s="154"/>
      <c r="F45" s="155"/>
      <c r="G45" s="12">
        <v>41</v>
      </c>
      <c r="W45" s="4"/>
      <c r="A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>
        <v>1219988.9099999999</v>
      </c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DG45" s="32">
        <v>0</v>
      </c>
      <c r="DI45" s="19">
        <v>1219988.9099999999</v>
      </c>
    </row>
    <row r="46" spans="1:113" x14ac:dyDescent="0.2">
      <c r="A46" s="158"/>
      <c r="B46" s="159"/>
      <c r="C46" s="153" t="s">
        <v>40</v>
      </c>
      <c r="D46" s="154"/>
      <c r="E46" s="154"/>
      <c r="F46" s="155"/>
      <c r="G46" s="12">
        <v>42</v>
      </c>
      <c r="A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>
        <v>965459.25300000014</v>
      </c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DG46" s="32">
        <v>0</v>
      </c>
      <c r="DI46" s="19">
        <v>965459.25300000014</v>
      </c>
    </row>
    <row r="47" spans="1:113" x14ac:dyDescent="0.2">
      <c r="A47" s="158"/>
      <c r="B47" s="159"/>
      <c r="C47" s="153" t="s">
        <v>41</v>
      </c>
      <c r="D47" s="154"/>
      <c r="E47" s="154"/>
      <c r="F47" s="155"/>
      <c r="G47" s="12">
        <v>43</v>
      </c>
      <c r="A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>
        <v>285031.98778687534</v>
      </c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DG47" s="32">
        <v>0</v>
      </c>
      <c r="DI47" s="19">
        <v>285031.98778687534</v>
      </c>
    </row>
    <row r="48" spans="1:113" x14ac:dyDescent="0.2">
      <c r="A48" s="158"/>
      <c r="B48" s="159"/>
      <c r="C48" s="153" t="s">
        <v>42</v>
      </c>
      <c r="D48" s="154"/>
      <c r="E48" s="154"/>
      <c r="F48" s="155"/>
      <c r="G48" s="12">
        <v>44</v>
      </c>
      <c r="A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>
        <v>39602.621213124621</v>
      </c>
      <c r="BZ48" s="32"/>
      <c r="CA48" s="32"/>
      <c r="CB48" s="32"/>
      <c r="CC48" s="32"/>
      <c r="CD48" s="32"/>
      <c r="CE48" s="32"/>
      <c r="CF48" s="32"/>
      <c r="CG48" s="32"/>
      <c r="CH48" s="32"/>
      <c r="DG48" s="32">
        <v>0</v>
      </c>
      <c r="DI48" s="19">
        <v>39602.621213124621</v>
      </c>
    </row>
    <row r="49" spans="1:113" x14ac:dyDescent="0.2">
      <c r="A49" s="158"/>
      <c r="B49" s="159"/>
      <c r="C49" s="153" t="s">
        <v>43</v>
      </c>
      <c r="D49" s="154"/>
      <c r="E49" s="154"/>
      <c r="F49" s="155"/>
      <c r="G49" s="12">
        <v>45</v>
      </c>
      <c r="A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>
        <v>265678.98200000002</v>
      </c>
      <c r="CA49" s="32"/>
      <c r="CB49" s="32"/>
      <c r="CC49" s="32"/>
      <c r="CD49" s="32"/>
      <c r="CE49" s="32"/>
      <c r="CF49" s="32"/>
      <c r="CG49" s="32"/>
      <c r="CH49" s="32"/>
      <c r="DG49" s="32">
        <v>688.41499999999996</v>
      </c>
      <c r="DI49" s="19">
        <v>266367.397</v>
      </c>
    </row>
    <row r="50" spans="1:113" x14ac:dyDescent="0.2">
      <c r="A50" s="158"/>
      <c r="B50" s="159"/>
      <c r="C50" s="153" t="s">
        <v>44</v>
      </c>
      <c r="D50" s="154"/>
      <c r="E50" s="154"/>
      <c r="F50" s="155"/>
      <c r="G50" s="12">
        <v>46</v>
      </c>
      <c r="A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>
        <v>325708.69600000005</v>
      </c>
      <c r="CB50" s="32"/>
      <c r="CC50" s="32"/>
      <c r="CD50" s="32"/>
      <c r="CE50" s="32"/>
      <c r="CF50" s="32"/>
      <c r="CG50" s="32"/>
      <c r="CH50" s="32"/>
      <c r="DG50" s="32">
        <v>1000</v>
      </c>
      <c r="DI50" s="19">
        <v>326708.69600000005</v>
      </c>
    </row>
    <row r="51" spans="1:113" x14ac:dyDescent="0.2">
      <c r="A51" s="158"/>
      <c r="B51" s="159"/>
      <c r="C51" s="153" t="s">
        <v>45</v>
      </c>
      <c r="D51" s="154"/>
      <c r="E51" s="154"/>
      <c r="F51" s="155"/>
      <c r="G51" s="12">
        <v>47</v>
      </c>
      <c r="A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>
        <v>48417.57</v>
      </c>
      <c r="CC51" s="32"/>
      <c r="CD51" s="32"/>
      <c r="CE51" s="32"/>
      <c r="CF51" s="32"/>
      <c r="CG51" s="32"/>
      <c r="CH51" s="32"/>
      <c r="DG51" s="32">
        <v>0</v>
      </c>
      <c r="DI51" s="19">
        <v>48417.57</v>
      </c>
    </row>
    <row r="52" spans="1:113" ht="13.5" customHeight="1" x14ac:dyDescent="0.2">
      <c r="A52" s="158"/>
      <c r="B52" s="159"/>
      <c r="C52" s="153" t="s">
        <v>46</v>
      </c>
      <c r="D52" s="154"/>
      <c r="E52" s="154"/>
      <c r="F52" s="155"/>
      <c r="G52" s="12">
        <v>48</v>
      </c>
      <c r="A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>
        <v>268189.97599999991</v>
      </c>
      <c r="CD52" s="32"/>
      <c r="CE52" s="32"/>
      <c r="CF52" s="32"/>
      <c r="CG52" s="32"/>
      <c r="CH52" s="32"/>
      <c r="DG52" s="32">
        <v>0</v>
      </c>
      <c r="DI52" s="19">
        <v>268189.97599999991</v>
      </c>
    </row>
    <row r="53" spans="1:113" ht="13.5" customHeight="1" x14ac:dyDescent="0.2">
      <c r="A53" s="158"/>
      <c r="B53" s="159"/>
      <c r="C53" s="153" t="s">
        <v>47</v>
      </c>
      <c r="D53" s="154"/>
      <c r="E53" s="154"/>
      <c r="F53" s="155"/>
      <c r="G53" s="12">
        <v>49</v>
      </c>
      <c r="A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>
        <v>286491.47900000005</v>
      </c>
      <c r="CE53" s="32"/>
      <c r="CF53" s="32"/>
      <c r="CG53" s="32"/>
      <c r="CH53" s="32"/>
      <c r="DG53" s="32">
        <v>0</v>
      </c>
      <c r="DI53" s="19">
        <v>286491.47900000005</v>
      </c>
    </row>
    <row r="54" spans="1:113" x14ac:dyDescent="0.2">
      <c r="A54" s="158"/>
      <c r="B54" s="159"/>
      <c r="C54" s="153" t="s">
        <v>48</v>
      </c>
      <c r="D54" s="154"/>
      <c r="E54" s="154"/>
      <c r="F54" s="155"/>
      <c r="G54" s="12">
        <v>50</v>
      </c>
      <c r="A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>
        <v>493287.40131328866</v>
      </c>
      <c r="CF54" s="32"/>
      <c r="CG54" s="32"/>
      <c r="CH54" s="32"/>
      <c r="DG54" s="32">
        <v>40.700000000000003</v>
      </c>
      <c r="DI54" s="19">
        <v>493328.10131328867</v>
      </c>
    </row>
    <row r="55" spans="1:113" x14ac:dyDescent="0.2">
      <c r="A55" s="160"/>
      <c r="B55" s="161"/>
      <c r="C55" s="153" t="s">
        <v>49</v>
      </c>
      <c r="D55" s="154"/>
      <c r="E55" s="154"/>
      <c r="F55" s="155"/>
      <c r="G55" s="12">
        <v>51</v>
      </c>
      <c r="A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>
        <v>279257.24061164318</v>
      </c>
      <c r="CG55" s="32"/>
      <c r="CH55" s="32"/>
      <c r="DG55" s="32">
        <v>0</v>
      </c>
      <c r="DI55" s="19">
        <v>279257.24061164318</v>
      </c>
    </row>
    <row r="56" spans="1:113" x14ac:dyDescent="0.2">
      <c r="A56" s="29" t="s">
        <v>50</v>
      </c>
      <c r="B56" s="30"/>
      <c r="C56" s="22"/>
      <c r="D56" s="30"/>
      <c r="E56" s="30"/>
      <c r="F56" s="30"/>
      <c r="G56" s="13">
        <v>52</v>
      </c>
      <c r="AH56" s="4"/>
      <c r="BI56" s="32">
        <v>94233.437000000005</v>
      </c>
      <c r="BJ56" s="32">
        <v>14522.737999999999</v>
      </c>
      <c r="BK56" s="32">
        <v>76833.226999999999</v>
      </c>
      <c r="BL56" s="32">
        <v>8415.8420000000006</v>
      </c>
      <c r="BM56" s="32">
        <v>57488.164000000004</v>
      </c>
      <c r="BN56" s="32">
        <v>4755.3940000000002</v>
      </c>
      <c r="BO56" s="32">
        <v>9226.246000000001</v>
      </c>
      <c r="BP56" s="32">
        <v>188103.448</v>
      </c>
      <c r="BQ56" s="32">
        <v>33584.14</v>
      </c>
      <c r="BR56" s="32">
        <v>29117.911999999997</v>
      </c>
      <c r="BS56" s="32">
        <v>193085.34299999999</v>
      </c>
      <c r="BT56" s="32">
        <v>132299.65</v>
      </c>
      <c r="BU56" s="32">
        <v>0</v>
      </c>
      <c r="BV56" s="32">
        <v>0</v>
      </c>
      <c r="BW56" s="32">
        <v>0</v>
      </c>
      <c r="BX56" s="32">
        <v>0</v>
      </c>
      <c r="BY56" s="32">
        <v>0</v>
      </c>
      <c r="BZ56" s="32">
        <v>0</v>
      </c>
      <c r="CA56" s="32">
        <v>0</v>
      </c>
      <c r="CB56" s="32">
        <v>0</v>
      </c>
      <c r="CC56" s="32">
        <v>0</v>
      </c>
      <c r="CD56" s="32">
        <v>0</v>
      </c>
      <c r="CE56" s="32">
        <v>0</v>
      </c>
      <c r="CF56" s="32">
        <v>58.847999999999999</v>
      </c>
      <c r="CG56" s="32">
        <v>4243.0339999999997</v>
      </c>
      <c r="CH56" s="32">
        <v>399.49399999999969</v>
      </c>
      <c r="CI56" s="32">
        <v>997.47699999999895</v>
      </c>
      <c r="CJ56" s="32">
        <v>117.91599999999971</v>
      </c>
      <c r="CK56" s="32">
        <v>94.231999999996333</v>
      </c>
      <c r="CL56" s="32">
        <v>50.815999999999804</v>
      </c>
      <c r="CM56" s="32">
        <v>661.58199999999943</v>
      </c>
      <c r="CN56" s="32">
        <v>17835.567999999985</v>
      </c>
      <c r="CO56" s="32">
        <v>3393.391999999998</v>
      </c>
      <c r="CP56" s="32">
        <v>685.58500000000095</v>
      </c>
      <c r="CQ56" s="32">
        <v>89137.40400000001</v>
      </c>
      <c r="CR56" s="32">
        <v>39781.398999999998</v>
      </c>
      <c r="CS56" s="32">
        <v>0</v>
      </c>
      <c r="CT56" s="32">
        <v>0</v>
      </c>
      <c r="CU56" s="32">
        <v>0</v>
      </c>
      <c r="CV56" s="32">
        <v>0</v>
      </c>
      <c r="CW56" s="32">
        <v>0</v>
      </c>
      <c r="CX56" s="32">
        <v>0</v>
      </c>
      <c r="CY56" s="32">
        <v>0</v>
      </c>
      <c r="CZ56" s="32">
        <v>0</v>
      </c>
      <c r="DA56" s="32">
        <v>0</v>
      </c>
      <c r="DB56" s="32">
        <v>0</v>
      </c>
      <c r="DC56" s="32">
        <v>0</v>
      </c>
      <c r="DD56" s="32">
        <v>0.45700000000000074</v>
      </c>
      <c r="DI56" s="19">
        <v>999122.74499999988</v>
      </c>
    </row>
    <row r="57" spans="1:113" x14ac:dyDescent="0.2">
      <c r="A57" s="29" t="s">
        <v>51</v>
      </c>
      <c r="B57" s="30"/>
      <c r="C57" s="30"/>
      <c r="D57" s="30"/>
      <c r="E57" s="30"/>
      <c r="F57" s="30"/>
      <c r="G57" s="14">
        <v>53</v>
      </c>
      <c r="BI57" s="32">
        <v>10956.466</v>
      </c>
      <c r="BJ57" s="32">
        <v>3203.8649999999998</v>
      </c>
      <c r="BK57" s="32">
        <v>8850.9359999999997</v>
      </c>
      <c r="BL57" s="32">
        <v>1369.798</v>
      </c>
      <c r="BM57" s="32">
        <v>4909.2809999999999</v>
      </c>
      <c r="BN57" s="32">
        <v>1135.5830000000001</v>
      </c>
      <c r="BO57" s="32">
        <v>6985.8860000000004</v>
      </c>
      <c r="BP57" s="32">
        <v>14578.066000000001</v>
      </c>
      <c r="BQ57" s="32">
        <v>6622.5959999999995</v>
      </c>
      <c r="BR57" s="32">
        <v>8830.0409999999993</v>
      </c>
      <c r="BS57" s="32">
        <v>43799.311999999998</v>
      </c>
      <c r="BT57" s="32">
        <v>47347.184999999998</v>
      </c>
      <c r="BU57" s="32">
        <v>0</v>
      </c>
      <c r="BV57" s="32">
        <v>0</v>
      </c>
      <c r="BW57" s="32">
        <v>0</v>
      </c>
      <c r="BX57" s="32">
        <v>0</v>
      </c>
      <c r="BY57" s="32">
        <v>0</v>
      </c>
      <c r="BZ57" s="32">
        <v>0</v>
      </c>
      <c r="CA57" s="32">
        <v>0</v>
      </c>
      <c r="CB57" s="32">
        <v>0</v>
      </c>
      <c r="CC57" s="32">
        <v>0</v>
      </c>
      <c r="CD57" s="32">
        <v>0</v>
      </c>
      <c r="CE57" s="32">
        <v>0</v>
      </c>
      <c r="CF57" s="32">
        <v>160.048</v>
      </c>
      <c r="CG57" s="32">
        <v>295.003999999999</v>
      </c>
      <c r="CH57" s="32">
        <v>33.952000000000226</v>
      </c>
      <c r="CI57" s="32">
        <v>177.21600000000035</v>
      </c>
      <c r="CJ57" s="32">
        <v>18.020999999999958</v>
      </c>
      <c r="CK57" s="32">
        <v>13.488000000000284</v>
      </c>
      <c r="CL57" s="32">
        <v>76.530999999999949</v>
      </c>
      <c r="CM57" s="32">
        <v>370.82699999999932</v>
      </c>
      <c r="CN57" s="32">
        <v>270.04299999999967</v>
      </c>
      <c r="CO57" s="32">
        <v>227.31600000000071</v>
      </c>
      <c r="CP57" s="32">
        <v>100.52599999999984</v>
      </c>
      <c r="CQ57" s="32">
        <v>6230.03</v>
      </c>
      <c r="CR57" s="32">
        <v>5294.3290000000052</v>
      </c>
      <c r="CS57" s="32">
        <v>0</v>
      </c>
      <c r="CT57" s="32">
        <v>0</v>
      </c>
      <c r="CU57" s="32">
        <v>0</v>
      </c>
      <c r="CV57" s="32">
        <v>0</v>
      </c>
      <c r="CW57" s="32">
        <v>0</v>
      </c>
      <c r="CX57" s="32">
        <v>0</v>
      </c>
      <c r="CY57" s="32">
        <v>0</v>
      </c>
      <c r="CZ57" s="32">
        <v>0</v>
      </c>
      <c r="DA57" s="32">
        <v>0</v>
      </c>
      <c r="DB57" s="32">
        <v>0</v>
      </c>
      <c r="DC57" s="32">
        <v>0</v>
      </c>
      <c r="DD57" s="32">
        <v>0.51800000000000068</v>
      </c>
      <c r="DI57" s="19">
        <v>171856.864</v>
      </c>
    </row>
    <row r="58" spans="1:113" ht="13.5" customHeight="1" x14ac:dyDescent="0.2">
      <c r="A58" s="156" t="s">
        <v>52</v>
      </c>
      <c r="B58" s="157"/>
      <c r="C58" s="153" t="s">
        <v>26</v>
      </c>
      <c r="D58" s="154"/>
      <c r="E58" s="154"/>
      <c r="F58" s="155"/>
      <c r="G58" s="15">
        <v>54</v>
      </c>
      <c r="Y58" s="32">
        <v>23812.81525673758</v>
      </c>
      <c r="Z58" s="32">
        <v>75017.207094845842</v>
      </c>
      <c r="AA58" s="32">
        <v>42269.702839500947</v>
      </c>
      <c r="AB58" s="32">
        <v>12062.48035336121</v>
      </c>
      <c r="AC58" s="32">
        <v>23321.263655962091</v>
      </c>
      <c r="AD58" s="32">
        <v>47283.394631922303</v>
      </c>
      <c r="AE58" s="32">
        <v>13889.478579643184</v>
      </c>
      <c r="AF58" s="32">
        <v>31217.973588026925</v>
      </c>
      <c r="AG58" s="4"/>
      <c r="AH58" s="32">
        <v>0</v>
      </c>
      <c r="AI58" s="32">
        <v>19195.544000000002</v>
      </c>
      <c r="AJ58" s="32">
        <v>343.87700000000001</v>
      </c>
      <c r="AK58" s="32">
        <v>7389.241</v>
      </c>
      <c r="AL58" s="32">
        <v>0</v>
      </c>
      <c r="AM58" s="32">
        <v>675.64</v>
      </c>
      <c r="AN58" s="32">
        <v>0</v>
      </c>
      <c r="AO58" s="32">
        <v>0</v>
      </c>
      <c r="AP58" s="32">
        <v>233960.34099999999</v>
      </c>
      <c r="AQ58" s="32">
        <v>0</v>
      </c>
      <c r="AR58" s="32">
        <v>0</v>
      </c>
      <c r="AS58" s="32">
        <v>423.20800000000003</v>
      </c>
      <c r="AT58" s="32">
        <v>771.64099999999996</v>
      </c>
      <c r="AU58" s="32">
        <v>0</v>
      </c>
      <c r="AV58" s="32">
        <v>0</v>
      </c>
      <c r="AW58" s="32">
        <v>456.68700000000001</v>
      </c>
      <c r="AX58" s="32">
        <v>23409.045535450277</v>
      </c>
      <c r="AY58" s="32">
        <v>1794.7694645497238</v>
      </c>
      <c r="AZ58" s="32">
        <v>0</v>
      </c>
      <c r="BA58" s="32">
        <v>69.384</v>
      </c>
      <c r="BB58" s="32">
        <v>0</v>
      </c>
      <c r="BC58" s="32">
        <v>0</v>
      </c>
      <c r="BD58" s="32">
        <v>0</v>
      </c>
      <c r="BE58" s="32">
        <v>30296.199000000001</v>
      </c>
      <c r="BF58" s="32">
        <v>0</v>
      </c>
      <c r="BG58" s="32">
        <v>0</v>
      </c>
      <c r="BH58" s="32">
        <v>0</v>
      </c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DE58" s="32">
        <v>-11420.14</v>
      </c>
      <c r="DH58" s="32">
        <v>900.80700000000002</v>
      </c>
      <c r="DI58" s="19">
        <v>577140.55999999994</v>
      </c>
    </row>
    <row r="59" spans="1:113" ht="13.5" customHeight="1" x14ac:dyDescent="0.2">
      <c r="A59" s="162"/>
      <c r="B59" s="159"/>
      <c r="C59" s="153" t="s">
        <v>27</v>
      </c>
      <c r="D59" s="154"/>
      <c r="E59" s="154"/>
      <c r="F59" s="155"/>
      <c r="G59" s="15">
        <v>55</v>
      </c>
      <c r="Y59" s="32">
        <v>943.55944863191667</v>
      </c>
      <c r="Z59" s="32">
        <v>3074.905450065452</v>
      </c>
      <c r="AA59" s="32">
        <v>2924.9600829205342</v>
      </c>
      <c r="AB59" s="32">
        <v>664.82710825893162</v>
      </c>
      <c r="AC59" s="32">
        <v>1471.1493964372848</v>
      </c>
      <c r="AD59" s="32">
        <v>2888.2526005514892</v>
      </c>
      <c r="AE59" s="32">
        <v>786.71851581227781</v>
      </c>
      <c r="AF59" s="32">
        <v>2360.4283973221141</v>
      </c>
      <c r="AH59" s="32">
        <v>49.494</v>
      </c>
      <c r="AI59" s="32">
        <v>11847.835999999999</v>
      </c>
      <c r="AJ59" s="32">
        <v>12913.407999999999</v>
      </c>
      <c r="AK59" s="32">
        <v>2137.4250000000002</v>
      </c>
      <c r="AL59" s="32">
        <v>2075.6750000000002</v>
      </c>
      <c r="AM59" s="32">
        <v>664.149</v>
      </c>
      <c r="AN59" s="32">
        <v>0</v>
      </c>
      <c r="AO59" s="32">
        <v>0</v>
      </c>
      <c r="AP59" s="32">
        <v>102693.45699999999</v>
      </c>
      <c r="AQ59" s="32">
        <v>3005.107</v>
      </c>
      <c r="AR59" s="32">
        <v>113.5</v>
      </c>
      <c r="AS59" s="32">
        <v>351.73500000000001</v>
      </c>
      <c r="AT59" s="32">
        <v>44908.366000000002</v>
      </c>
      <c r="AU59" s="32">
        <v>0</v>
      </c>
      <c r="AV59" s="32">
        <v>0</v>
      </c>
      <c r="AW59" s="32">
        <v>41.746000000000002</v>
      </c>
      <c r="AX59" s="32">
        <v>1281.7575061513569</v>
      </c>
      <c r="AY59" s="32">
        <v>14.940493848642925</v>
      </c>
      <c r="AZ59" s="32">
        <v>1.54</v>
      </c>
      <c r="BA59" s="32">
        <v>6.3840000000000003</v>
      </c>
      <c r="BB59" s="32">
        <v>0</v>
      </c>
      <c r="BC59" s="32">
        <v>7.2999999999999995E-2</v>
      </c>
      <c r="BD59" s="32">
        <v>0</v>
      </c>
      <c r="BE59" s="32">
        <v>486.37645883108547</v>
      </c>
      <c r="BF59" s="32">
        <v>778.64054116891452</v>
      </c>
      <c r="BG59" s="32">
        <v>0</v>
      </c>
      <c r="BH59" s="32">
        <v>0</v>
      </c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DE59" s="32">
        <v>607.80499999999995</v>
      </c>
      <c r="DH59" s="32">
        <v>23110.422999999999</v>
      </c>
      <c r="DI59" s="19">
        <v>222204.639</v>
      </c>
    </row>
    <row r="60" spans="1:113" ht="13.5" customHeight="1" x14ac:dyDescent="0.2">
      <c r="A60" s="162"/>
      <c r="B60" s="159"/>
      <c r="C60" s="153" t="s">
        <v>28</v>
      </c>
      <c r="D60" s="154"/>
      <c r="E60" s="154"/>
      <c r="F60" s="155"/>
      <c r="G60" s="15">
        <v>56</v>
      </c>
      <c r="Y60" s="32">
        <v>11282.829187822254</v>
      </c>
      <c r="Z60" s="32">
        <v>36399.519307275994</v>
      </c>
      <c r="AA60" s="32">
        <v>29643.746642953414</v>
      </c>
      <c r="AB60" s="32">
        <v>8150.6818718887298</v>
      </c>
      <c r="AC60" s="32">
        <v>20004.484551205747</v>
      </c>
      <c r="AD60" s="32">
        <v>36792.143041846393</v>
      </c>
      <c r="AE60" s="32">
        <v>11081.624954513223</v>
      </c>
      <c r="AF60" s="32">
        <v>28887.521442494261</v>
      </c>
      <c r="AH60" s="32">
        <v>0</v>
      </c>
      <c r="AI60" s="32">
        <v>16311.813</v>
      </c>
      <c r="AJ60" s="32">
        <v>4204.5010000000002</v>
      </c>
      <c r="AK60" s="32">
        <v>51712.366000000002</v>
      </c>
      <c r="AL60" s="32">
        <v>0</v>
      </c>
      <c r="AM60" s="32">
        <v>137.86500000000001</v>
      </c>
      <c r="AN60" s="32">
        <v>0</v>
      </c>
      <c r="AO60" s="32">
        <v>0</v>
      </c>
      <c r="AP60" s="32">
        <v>10938.531000000001</v>
      </c>
      <c r="AQ60" s="32">
        <v>10527.671</v>
      </c>
      <c r="AR60" s="32">
        <v>1.0999999999999999E-2</v>
      </c>
      <c r="AS60" s="32">
        <v>351.31</v>
      </c>
      <c r="AT60" s="32">
        <v>377.15800000000002</v>
      </c>
      <c r="AU60" s="32">
        <v>0</v>
      </c>
      <c r="AV60" s="32">
        <v>0</v>
      </c>
      <c r="AW60" s="32">
        <v>0</v>
      </c>
      <c r="AX60" s="32">
        <v>65763.038235904736</v>
      </c>
      <c r="AY60" s="32">
        <v>5868.279764095264</v>
      </c>
      <c r="AZ60" s="32">
        <v>75.349999999999994</v>
      </c>
      <c r="BA60" s="32">
        <v>164.136</v>
      </c>
      <c r="BB60" s="32">
        <v>0</v>
      </c>
      <c r="BC60" s="32">
        <v>0</v>
      </c>
      <c r="BD60" s="32">
        <v>1.9410000000000001</v>
      </c>
      <c r="BE60" s="32">
        <v>11954.342000000001</v>
      </c>
      <c r="BF60" s="32">
        <v>0</v>
      </c>
      <c r="BG60" s="32">
        <v>0</v>
      </c>
      <c r="BH60" s="32">
        <v>0</v>
      </c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DE60" s="32">
        <v>-8056.9710000000005</v>
      </c>
      <c r="DH60" s="32">
        <v>543.48500000000001</v>
      </c>
      <c r="DI60" s="19">
        <v>353117.37799999985</v>
      </c>
    </row>
    <row r="61" spans="1:113" ht="13.5" customHeight="1" x14ac:dyDescent="0.2">
      <c r="A61" s="162"/>
      <c r="B61" s="159"/>
      <c r="C61" s="153" t="s">
        <v>29</v>
      </c>
      <c r="D61" s="154"/>
      <c r="E61" s="154"/>
      <c r="F61" s="155"/>
      <c r="G61" s="15">
        <v>57</v>
      </c>
      <c r="Y61" s="32">
        <v>341.1072879273803</v>
      </c>
      <c r="Z61" s="32">
        <v>1693.4346856255086</v>
      </c>
      <c r="AA61" s="32">
        <v>761.10262553638495</v>
      </c>
      <c r="AB61" s="32">
        <v>243.85602082682266</v>
      </c>
      <c r="AC61" s="32">
        <v>990.05958251689799</v>
      </c>
      <c r="AD61" s="32">
        <v>702.78325006915793</v>
      </c>
      <c r="AE61" s="32">
        <v>433.15968631638708</v>
      </c>
      <c r="AF61" s="32">
        <v>1323.9248611814583</v>
      </c>
      <c r="AH61" s="32">
        <v>0</v>
      </c>
      <c r="AI61" s="32">
        <v>10.75</v>
      </c>
      <c r="AJ61" s="32">
        <v>71.84</v>
      </c>
      <c r="AK61" s="32">
        <v>52.567999999999998</v>
      </c>
      <c r="AL61" s="32">
        <v>1128.5519999999999</v>
      </c>
      <c r="AM61" s="32">
        <v>138.178</v>
      </c>
      <c r="AN61" s="32">
        <v>21.902000000000001</v>
      </c>
      <c r="AO61" s="32">
        <v>129.62200000000001</v>
      </c>
      <c r="AP61" s="32">
        <v>501.28</v>
      </c>
      <c r="AQ61" s="32">
        <v>102.92</v>
      </c>
      <c r="AR61" s="32">
        <v>23638.207999999999</v>
      </c>
      <c r="AS61" s="32">
        <v>2548.9110000000001</v>
      </c>
      <c r="AT61" s="32">
        <v>651.36699999999996</v>
      </c>
      <c r="AU61" s="32">
        <v>2.3E-2</v>
      </c>
      <c r="AV61" s="32">
        <v>24478.508000000002</v>
      </c>
      <c r="AW61" s="32">
        <v>28.308</v>
      </c>
      <c r="AX61" s="32">
        <v>67.98312604826738</v>
      </c>
      <c r="AY61" s="32">
        <v>10.779873951732615</v>
      </c>
      <c r="AZ61" s="32">
        <v>6.71</v>
      </c>
      <c r="BA61" s="32">
        <v>0</v>
      </c>
      <c r="BB61" s="32">
        <v>0</v>
      </c>
      <c r="BC61" s="32">
        <v>0</v>
      </c>
      <c r="BD61" s="32">
        <v>19.244</v>
      </c>
      <c r="BE61" s="32">
        <v>21.145274556311556</v>
      </c>
      <c r="BF61" s="32">
        <v>307.07572544368838</v>
      </c>
      <c r="BG61" s="32">
        <v>0</v>
      </c>
      <c r="BH61" s="32">
        <v>0</v>
      </c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DE61" s="32">
        <v>2907.34</v>
      </c>
      <c r="DH61" s="32">
        <v>506.05</v>
      </c>
      <c r="DI61" s="19">
        <v>63838.692999999999</v>
      </c>
    </row>
    <row r="62" spans="1:113" x14ac:dyDescent="0.2">
      <c r="A62" s="162"/>
      <c r="B62" s="159"/>
      <c r="C62" s="153" t="s">
        <v>30</v>
      </c>
      <c r="D62" s="154"/>
      <c r="E62" s="154"/>
      <c r="F62" s="155"/>
      <c r="G62" s="15">
        <v>58</v>
      </c>
      <c r="Y62" s="32">
        <v>7935.1381183607491</v>
      </c>
      <c r="Z62" s="32">
        <v>31090.432469022348</v>
      </c>
      <c r="AA62" s="32">
        <v>26409.964690873461</v>
      </c>
      <c r="AB62" s="32">
        <v>7073.0510339227567</v>
      </c>
      <c r="AC62" s="32">
        <v>18596.769410394852</v>
      </c>
      <c r="AD62" s="32">
        <v>26191.744600387559</v>
      </c>
      <c r="AE62" s="32">
        <v>9948.4306723046011</v>
      </c>
      <c r="AF62" s="32">
        <v>27148.519004733633</v>
      </c>
      <c r="AH62" s="32">
        <v>0</v>
      </c>
      <c r="AI62" s="32">
        <v>0</v>
      </c>
      <c r="AJ62" s="32">
        <v>10.297000000000001</v>
      </c>
      <c r="AK62" s="32">
        <v>0</v>
      </c>
      <c r="AL62" s="32">
        <v>0</v>
      </c>
      <c r="AM62" s="32">
        <v>23206.742999999999</v>
      </c>
      <c r="AN62" s="32">
        <v>0</v>
      </c>
      <c r="AO62" s="32">
        <v>0</v>
      </c>
      <c r="AP62" s="32">
        <v>53336.569000000003</v>
      </c>
      <c r="AQ62" s="32">
        <v>0.128</v>
      </c>
      <c r="AR62" s="32">
        <v>0</v>
      </c>
      <c r="AS62" s="32">
        <v>803.154</v>
      </c>
      <c r="AT62" s="32">
        <v>49.816000000000003</v>
      </c>
      <c r="AU62" s="32">
        <v>0</v>
      </c>
      <c r="AV62" s="32">
        <v>0</v>
      </c>
      <c r="AW62" s="32">
        <v>0</v>
      </c>
      <c r="AX62" s="32">
        <v>11307.536567928788</v>
      </c>
      <c r="AY62" s="32">
        <v>767.70343207121266</v>
      </c>
      <c r="AZ62" s="32">
        <v>0</v>
      </c>
      <c r="BA62" s="32">
        <v>58.026000000000003</v>
      </c>
      <c r="BB62" s="32">
        <v>0</v>
      </c>
      <c r="BC62" s="32">
        <v>0</v>
      </c>
      <c r="BD62" s="32">
        <v>310.32799999999997</v>
      </c>
      <c r="BE62" s="32">
        <v>3269.797</v>
      </c>
      <c r="BF62" s="32">
        <v>0</v>
      </c>
      <c r="BG62" s="32">
        <v>0</v>
      </c>
      <c r="BH62" s="32">
        <v>0</v>
      </c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DE62" s="32">
        <v>-5159.5860000000002</v>
      </c>
      <c r="DH62" s="32">
        <v>3810.1689999999999</v>
      </c>
      <c r="DI62" s="19">
        <v>246164.73099999994</v>
      </c>
    </row>
    <row r="63" spans="1:113" ht="13.5" customHeight="1" x14ac:dyDescent="0.2">
      <c r="A63" s="162"/>
      <c r="B63" s="159"/>
      <c r="C63" s="153" t="s">
        <v>31</v>
      </c>
      <c r="D63" s="154"/>
      <c r="E63" s="154"/>
      <c r="F63" s="155"/>
      <c r="G63" s="15">
        <v>59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64105.171999999999</v>
      </c>
      <c r="AO63" s="32">
        <v>0</v>
      </c>
      <c r="AP63" s="32">
        <v>662.37099999999998</v>
      </c>
      <c r="AQ63" s="32">
        <v>585.56600000000003</v>
      </c>
      <c r="AR63" s="32">
        <v>112.092</v>
      </c>
      <c r="AS63" s="32">
        <v>56617.601000000002</v>
      </c>
      <c r="AT63" s="32">
        <v>179264.09099999999</v>
      </c>
      <c r="AU63" s="32">
        <v>21748.800999999999</v>
      </c>
      <c r="AV63" s="32">
        <v>9.5359999999999996</v>
      </c>
      <c r="AW63" s="32">
        <v>0</v>
      </c>
      <c r="AX63" s="32">
        <v>0</v>
      </c>
      <c r="AY63" s="32">
        <v>8.2360000000000007</v>
      </c>
      <c r="AZ63" s="32">
        <v>65.915999999999997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2">
        <v>0</v>
      </c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DE63" s="32">
        <v>68082.706999999995</v>
      </c>
      <c r="DH63" s="32">
        <v>247978.921</v>
      </c>
      <c r="DI63" s="19">
        <v>639241.01</v>
      </c>
    </row>
    <row r="64" spans="1:113" ht="13.5" customHeight="1" x14ac:dyDescent="0.2">
      <c r="A64" s="162"/>
      <c r="B64" s="159"/>
      <c r="C64" s="153" t="s">
        <v>32</v>
      </c>
      <c r="D64" s="154"/>
      <c r="E64" s="154"/>
      <c r="F64" s="155"/>
      <c r="G64" s="15">
        <v>60</v>
      </c>
      <c r="Y64" s="32">
        <v>27.052431725722677</v>
      </c>
      <c r="Z64" s="32">
        <v>156.72592787335893</v>
      </c>
      <c r="AA64" s="32">
        <v>191.47286993825833</v>
      </c>
      <c r="AB64" s="32">
        <v>52.771625749521164</v>
      </c>
      <c r="AC64" s="32">
        <v>227.46769599843134</v>
      </c>
      <c r="AD64" s="32">
        <v>261.96903141879977</v>
      </c>
      <c r="AE64" s="32">
        <v>53.779339254974786</v>
      </c>
      <c r="AF64" s="32">
        <v>341.7220780409333</v>
      </c>
      <c r="AH64" s="32">
        <v>0</v>
      </c>
      <c r="AI64" s="32">
        <v>0</v>
      </c>
      <c r="AJ64" s="32">
        <v>2.5999999999999999E-2</v>
      </c>
      <c r="AK64" s="32">
        <v>2.109</v>
      </c>
      <c r="AL64" s="32">
        <v>0</v>
      </c>
      <c r="AM64" s="32">
        <v>0</v>
      </c>
      <c r="AN64" s="32">
        <v>0</v>
      </c>
      <c r="AO64" s="32">
        <v>611.09500000000003</v>
      </c>
      <c r="AP64" s="32">
        <v>492.99599999999998</v>
      </c>
      <c r="AQ64" s="32">
        <v>5.8999999999999997E-2</v>
      </c>
      <c r="AR64" s="32">
        <v>0</v>
      </c>
      <c r="AS64" s="32">
        <v>291.75700000000001</v>
      </c>
      <c r="AT64" s="32">
        <v>6950.5529999999999</v>
      </c>
      <c r="AU64" s="32">
        <v>0</v>
      </c>
      <c r="AV64" s="32">
        <v>88378.096999999994</v>
      </c>
      <c r="AW64" s="32">
        <v>43.36</v>
      </c>
      <c r="AX64" s="32">
        <v>0.10199999999999999</v>
      </c>
      <c r="AY64" s="32">
        <v>0</v>
      </c>
      <c r="AZ64" s="32">
        <v>0</v>
      </c>
      <c r="BA64" s="32">
        <v>0</v>
      </c>
      <c r="BB64" s="32">
        <v>0</v>
      </c>
      <c r="BC64" s="32">
        <v>0</v>
      </c>
      <c r="BD64" s="32">
        <v>0</v>
      </c>
      <c r="BE64" s="32">
        <v>1162.4580000000001</v>
      </c>
      <c r="BF64" s="32">
        <v>0</v>
      </c>
      <c r="BG64" s="32">
        <v>0</v>
      </c>
      <c r="BH64" s="32">
        <v>0</v>
      </c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DE64" s="32">
        <v>-89.460999999999999</v>
      </c>
      <c r="DH64" s="32">
        <v>1188.8720000000001</v>
      </c>
      <c r="DI64" s="19">
        <v>100344.984</v>
      </c>
    </row>
    <row r="65" spans="1:113" ht="13.5" customHeight="1" x14ac:dyDescent="0.2">
      <c r="A65" s="162"/>
      <c r="B65" s="159"/>
      <c r="C65" s="153" t="s">
        <v>33</v>
      </c>
      <c r="D65" s="154"/>
      <c r="E65" s="154"/>
      <c r="F65" s="155"/>
      <c r="G65" s="15">
        <v>61</v>
      </c>
      <c r="Y65" s="32">
        <v>49231.98265757411</v>
      </c>
      <c r="Z65" s="32">
        <v>152541.0079624308</v>
      </c>
      <c r="AA65" s="32">
        <v>94340.199165039623</v>
      </c>
      <c r="AB65" s="32">
        <v>27562.6482568793</v>
      </c>
      <c r="AC65" s="32">
        <v>70771.809938758452</v>
      </c>
      <c r="AD65" s="32">
        <v>132796.72764378681</v>
      </c>
      <c r="AE65" s="32">
        <v>41933.175635389147</v>
      </c>
      <c r="AF65" s="32">
        <v>118938.91274014165</v>
      </c>
      <c r="AH65" s="32">
        <v>0</v>
      </c>
      <c r="AI65" s="32">
        <v>0</v>
      </c>
      <c r="AJ65" s="32">
        <v>489.23599999999999</v>
      </c>
      <c r="AK65" s="32">
        <v>61608.321000000004</v>
      </c>
      <c r="AL65" s="32">
        <v>0</v>
      </c>
      <c r="AM65" s="32">
        <v>8260.6939999999995</v>
      </c>
      <c r="AN65" s="32">
        <v>0</v>
      </c>
      <c r="AO65" s="32">
        <v>0</v>
      </c>
      <c r="AP65" s="32">
        <v>168967.81599999999</v>
      </c>
      <c r="AQ65" s="32">
        <v>1690.2439999999999</v>
      </c>
      <c r="AR65" s="32">
        <v>917.8</v>
      </c>
      <c r="AS65" s="32">
        <v>1032.1389999999999</v>
      </c>
      <c r="AT65" s="32">
        <v>4172.3500000000004</v>
      </c>
      <c r="AU65" s="32">
        <v>0</v>
      </c>
      <c r="AV65" s="32">
        <v>0</v>
      </c>
      <c r="AW65" s="32">
        <v>1246.463</v>
      </c>
      <c r="AX65" s="32">
        <v>58732.119679956981</v>
      </c>
      <c r="AY65" s="32">
        <v>5748.3703200430127</v>
      </c>
      <c r="AZ65" s="32">
        <v>115.273</v>
      </c>
      <c r="BA65" s="32">
        <v>3395.4639999999999</v>
      </c>
      <c r="BB65" s="32">
        <v>133.46899999999999</v>
      </c>
      <c r="BC65" s="32">
        <v>298.72699999999998</v>
      </c>
      <c r="BD65" s="32">
        <v>920.91899999999998</v>
      </c>
      <c r="BE65" s="32">
        <v>23957.001151513381</v>
      </c>
      <c r="BF65" s="32">
        <v>538.31184848661906</v>
      </c>
      <c r="BG65" s="32">
        <v>0</v>
      </c>
      <c r="BH65" s="32">
        <v>0</v>
      </c>
      <c r="DE65" s="32">
        <v>-28472.353999999999</v>
      </c>
      <c r="DH65" s="32">
        <v>205484.13699999999</v>
      </c>
      <c r="DI65" s="19">
        <v>1207352.9649999999</v>
      </c>
    </row>
    <row r="66" spans="1:113" ht="13.5" customHeight="1" x14ac:dyDescent="0.2">
      <c r="A66" s="162"/>
      <c r="B66" s="159"/>
      <c r="C66" s="153" t="s">
        <v>34</v>
      </c>
      <c r="D66" s="154"/>
      <c r="E66" s="154"/>
      <c r="F66" s="155"/>
      <c r="G66" s="15">
        <v>62</v>
      </c>
      <c r="Y66" s="32">
        <v>4501.0188297986651</v>
      </c>
      <c r="Z66" s="32">
        <v>19392.220559072808</v>
      </c>
      <c r="AA66" s="32">
        <v>17703.681723603044</v>
      </c>
      <c r="AB66" s="32">
        <v>5637.1040922629854</v>
      </c>
      <c r="AC66" s="32">
        <v>10989.167012873006</v>
      </c>
      <c r="AD66" s="32">
        <v>18721.405983498385</v>
      </c>
      <c r="AE66" s="32">
        <v>5575.0439270126089</v>
      </c>
      <c r="AF66" s="32">
        <v>16697.262871878556</v>
      </c>
      <c r="AH66" s="32">
        <v>1454.223</v>
      </c>
      <c r="AI66" s="32">
        <v>251.08199999999999</v>
      </c>
      <c r="AJ66" s="32">
        <v>225.76400000000001</v>
      </c>
      <c r="AK66" s="32">
        <v>7.69</v>
      </c>
      <c r="AL66" s="32">
        <v>120.538</v>
      </c>
      <c r="AM66" s="32">
        <v>14.378</v>
      </c>
      <c r="AN66" s="32">
        <v>183.85599999999999</v>
      </c>
      <c r="AO66" s="32">
        <v>33.646999999999998</v>
      </c>
      <c r="AP66" s="32">
        <v>229.024</v>
      </c>
      <c r="AQ66" s="32">
        <v>79237.862999999998</v>
      </c>
      <c r="AR66" s="32">
        <v>727.89300000000003</v>
      </c>
      <c r="AS66" s="32">
        <v>2953.9540000000002</v>
      </c>
      <c r="AT66" s="32">
        <v>1380.028</v>
      </c>
      <c r="AU66" s="32">
        <v>18.065000000000001</v>
      </c>
      <c r="AV66" s="32">
        <v>515.53</v>
      </c>
      <c r="AW66" s="32">
        <v>8924.1820000000007</v>
      </c>
      <c r="AX66" s="32">
        <v>2111.2184412591855</v>
      </c>
      <c r="AY66" s="32">
        <v>131.9475587408144</v>
      </c>
      <c r="AZ66" s="32">
        <v>497.26900000000001</v>
      </c>
      <c r="BA66" s="32">
        <v>403.60700000000003</v>
      </c>
      <c r="BB66" s="32">
        <v>160.166</v>
      </c>
      <c r="BC66" s="32">
        <v>62.183999999999997</v>
      </c>
      <c r="BD66" s="32">
        <v>739.18100000000004</v>
      </c>
      <c r="BE66" s="32">
        <v>1304.0403826835663</v>
      </c>
      <c r="BF66" s="32">
        <v>2757.7686173164338</v>
      </c>
      <c r="BG66" s="32">
        <v>0</v>
      </c>
      <c r="BH66" s="32">
        <v>0</v>
      </c>
      <c r="DE66" s="32">
        <v>12609.516</v>
      </c>
      <c r="DH66" s="32">
        <v>120028.254</v>
      </c>
      <c r="DI66" s="19">
        <v>336299.77400000003</v>
      </c>
    </row>
    <row r="67" spans="1:113" ht="13.5" customHeight="1" x14ac:dyDescent="0.2">
      <c r="A67" s="162"/>
      <c r="B67" s="159"/>
      <c r="C67" s="153" t="s">
        <v>35</v>
      </c>
      <c r="D67" s="154"/>
      <c r="E67" s="154"/>
      <c r="F67" s="155"/>
      <c r="G67" s="15">
        <v>63</v>
      </c>
      <c r="Y67" s="32">
        <v>1897.7759834904105</v>
      </c>
      <c r="Z67" s="32">
        <v>6947.7482859578486</v>
      </c>
      <c r="AA67" s="32">
        <v>7183.2587960232404</v>
      </c>
      <c r="AB67" s="32">
        <v>854.69442793720634</v>
      </c>
      <c r="AC67" s="32">
        <v>5285.7830698333819</v>
      </c>
      <c r="AD67" s="32">
        <v>6851.1140448622091</v>
      </c>
      <c r="AE67" s="32">
        <v>914.59532116651997</v>
      </c>
      <c r="AF67" s="32">
        <v>8494.5140707291685</v>
      </c>
      <c r="AH67" s="32">
        <v>100.431</v>
      </c>
      <c r="AI67" s="32">
        <v>72.992000000000004</v>
      </c>
      <c r="AJ67" s="32">
        <v>76.539000000000001</v>
      </c>
      <c r="AK67" s="32">
        <v>16.324999999999999</v>
      </c>
      <c r="AL67" s="32">
        <v>0</v>
      </c>
      <c r="AM67" s="32">
        <v>166.09700000000001</v>
      </c>
      <c r="AN67" s="32">
        <v>0</v>
      </c>
      <c r="AO67" s="32">
        <v>99.878</v>
      </c>
      <c r="AP67" s="32">
        <v>259.72000000000003</v>
      </c>
      <c r="AQ67" s="32">
        <v>188.57400000000001</v>
      </c>
      <c r="AR67" s="32">
        <v>38212.921999999999</v>
      </c>
      <c r="AS67" s="32">
        <v>6929.7</v>
      </c>
      <c r="AT67" s="32">
        <v>389.24299999999999</v>
      </c>
      <c r="AU67" s="32">
        <v>0</v>
      </c>
      <c r="AV67" s="32">
        <v>67375.767999999996</v>
      </c>
      <c r="AW67" s="32">
        <v>4730.5810000000001</v>
      </c>
      <c r="AX67" s="32">
        <v>17.469037890980712</v>
      </c>
      <c r="AY67" s="32">
        <v>2.0879621090192879</v>
      </c>
      <c r="AZ67" s="32">
        <v>23.917999999999999</v>
      </c>
      <c r="BA67" s="32">
        <v>11.98</v>
      </c>
      <c r="BB67" s="32">
        <v>38.405999999999999</v>
      </c>
      <c r="BC67" s="32">
        <v>4.5609999999999999</v>
      </c>
      <c r="BD67" s="32">
        <v>15.465999999999999</v>
      </c>
      <c r="BE67" s="32">
        <v>279.31846677810398</v>
      </c>
      <c r="BF67" s="32">
        <v>194.51653322189603</v>
      </c>
      <c r="BG67" s="32">
        <v>0</v>
      </c>
      <c r="BH67" s="32">
        <v>0</v>
      </c>
      <c r="DE67" s="32">
        <v>8422.3639999999996</v>
      </c>
      <c r="DH67" s="32">
        <v>46670.271999999997</v>
      </c>
      <c r="DI67" s="19">
        <v>212728.61299999995</v>
      </c>
    </row>
    <row r="68" spans="1:113" ht="13.5" customHeight="1" x14ac:dyDescent="0.2">
      <c r="A68" s="162"/>
      <c r="B68" s="159"/>
      <c r="C68" s="153" t="s">
        <v>36</v>
      </c>
      <c r="D68" s="154"/>
      <c r="E68" s="154"/>
      <c r="F68" s="155"/>
      <c r="G68" s="15">
        <v>64</v>
      </c>
      <c r="Y68" s="32">
        <v>9014.9638104181395</v>
      </c>
      <c r="Z68" s="32">
        <v>47811.862047514318</v>
      </c>
      <c r="AA68" s="32">
        <v>34908.77870241677</v>
      </c>
      <c r="AB68" s="32">
        <v>13020.48270873637</v>
      </c>
      <c r="AC68" s="32">
        <v>37338.393803004335</v>
      </c>
      <c r="AD68" s="32">
        <v>71044.472894926599</v>
      </c>
      <c r="AE68" s="32">
        <v>24958.513441676758</v>
      </c>
      <c r="AF68" s="32">
        <v>81834.548591306622</v>
      </c>
      <c r="AH68" s="32">
        <v>16923.991000000002</v>
      </c>
      <c r="AI68" s="32">
        <v>527.42600000000004</v>
      </c>
      <c r="AJ68" s="32">
        <v>2267.1869999999999</v>
      </c>
      <c r="AK68" s="32">
        <v>84.778999999999996</v>
      </c>
      <c r="AL68" s="32">
        <v>3268.3440000000001</v>
      </c>
      <c r="AM68" s="32">
        <v>1835.3889999999999</v>
      </c>
      <c r="AN68" s="32">
        <v>13142.290999999999</v>
      </c>
      <c r="AO68" s="32">
        <v>1555.453</v>
      </c>
      <c r="AP68" s="32">
        <v>6865.58</v>
      </c>
      <c r="AQ68" s="32">
        <v>6143.1080000000002</v>
      </c>
      <c r="AR68" s="32">
        <v>4181.4250000000002</v>
      </c>
      <c r="AS68" s="32">
        <v>250090.71</v>
      </c>
      <c r="AT68" s="32">
        <v>11126.869000000001</v>
      </c>
      <c r="AU68" s="32">
        <v>2603.377</v>
      </c>
      <c r="AV68" s="32">
        <v>217801.09400000001</v>
      </c>
      <c r="AW68" s="32">
        <v>29336.017</v>
      </c>
      <c r="AX68" s="32">
        <v>161.64795673012171</v>
      </c>
      <c r="AY68" s="32">
        <v>160.81404326987825</v>
      </c>
      <c r="AZ68" s="32">
        <v>6984.2479999999996</v>
      </c>
      <c r="BA68" s="32">
        <v>11176.814</v>
      </c>
      <c r="BB68" s="32">
        <v>919.76</v>
      </c>
      <c r="BC68" s="32">
        <v>6378.7079999999996</v>
      </c>
      <c r="BD68" s="32">
        <v>6561.3379999999997</v>
      </c>
      <c r="BE68" s="32">
        <v>22545.806997722284</v>
      </c>
      <c r="BF68" s="32">
        <v>42697.427002277713</v>
      </c>
      <c r="BG68" s="32">
        <v>0</v>
      </c>
      <c r="BH68" s="32">
        <v>0</v>
      </c>
      <c r="DE68" s="32">
        <v>169444.40299999999</v>
      </c>
      <c r="DH68" s="32">
        <v>344411.32</v>
      </c>
      <c r="DI68" s="19">
        <v>1499127.3429999999</v>
      </c>
    </row>
    <row r="69" spans="1:113" ht="13.5" customHeight="1" x14ac:dyDescent="0.2">
      <c r="A69" s="162"/>
      <c r="B69" s="159"/>
      <c r="C69" s="153" t="s">
        <v>37</v>
      </c>
      <c r="D69" s="154"/>
      <c r="E69" s="154"/>
      <c r="F69" s="155"/>
      <c r="G69" s="15">
        <v>65</v>
      </c>
      <c r="Y69" s="32">
        <v>5863.7776250237575</v>
      </c>
      <c r="Z69" s="32">
        <v>21100.85096068199</v>
      </c>
      <c r="AA69" s="32">
        <v>33667.601405780159</v>
      </c>
      <c r="AB69" s="32">
        <v>12812.911574173353</v>
      </c>
      <c r="AC69" s="32">
        <v>28900.576412736937</v>
      </c>
      <c r="AD69" s="32">
        <v>37773.692480672617</v>
      </c>
      <c r="AE69" s="32">
        <v>16196.474213709325</v>
      </c>
      <c r="AF69" s="32">
        <v>36381.52432722185</v>
      </c>
      <c r="AH69" s="32">
        <v>6935.7420000000002</v>
      </c>
      <c r="AI69" s="32">
        <v>23104.383000000002</v>
      </c>
      <c r="AJ69" s="32">
        <v>26293.884999999998</v>
      </c>
      <c r="AK69" s="32">
        <v>2808.2979999999998</v>
      </c>
      <c r="AL69" s="32">
        <v>811.79200000000003</v>
      </c>
      <c r="AM69" s="32">
        <v>7476.402</v>
      </c>
      <c r="AN69" s="32">
        <v>7415.8689999999997</v>
      </c>
      <c r="AO69" s="32">
        <v>6552.4040000000005</v>
      </c>
      <c r="AP69" s="32">
        <v>14082.9</v>
      </c>
      <c r="AQ69" s="32">
        <v>25814.631000000001</v>
      </c>
      <c r="AR69" s="32">
        <v>10494.222</v>
      </c>
      <c r="AS69" s="32">
        <v>99102.131999999998</v>
      </c>
      <c r="AT69" s="32">
        <v>112929.821</v>
      </c>
      <c r="AU69" s="32">
        <v>29374.760999999999</v>
      </c>
      <c r="AV69" s="32">
        <v>174676.25200000001</v>
      </c>
      <c r="AW69" s="32">
        <v>54812.614000000001</v>
      </c>
      <c r="AX69" s="32">
        <v>1492.9994459467762</v>
      </c>
      <c r="AY69" s="32">
        <v>179.38655405322388</v>
      </c>
      <c r="AZ69" s="32">
        <v>59616.902000000002</v>
      </c>
      <c r="BA69" s="32">
        <v>28457.587</v>
      </c>
      <c r="BB69" s="32">
        <v>815.49300000000005</v>
      </c>
      <c r="BC69" s="32">
        <v>2255.2260000000001</v>
      </c>
      <c r="BD69" s="32">
        <v>4078.7840000000001</v>
      </c>
      <c r="BE69" s="32">
        <v>22848.467568259541</v>
      </c>
      <c r="BF69" s="32">
        <v>29843.295431740455</v>
      </c>
      <c r="BG69" s="32">
        <v>0</v>
      </c>
      <c r="BH69" s="32">
        <v>0</v>
      </c>
      <c r="DE69" s="32">
        <v>-56999.019</v>
      </c>
      <c r="DH69" s="32">
        <v>353044.821</v>
      </c>
      <c r="DI69" s="19">
        <v>1241017.46</v>
      </c>
    </row>
    <row r="70" spans="1:113" ht="13.5" customHeight="1" x14ac:dyDescent="0.2">
      <c r="A70" s="162"/>
      <c r="B70" s="159"/>
      <c r="C70" s="153" t="s">
        <v>38</v>
      </c>
      <c r="D70" s="154"/>
      <c r="E70" s="154"/>
      <c r="F70" s="155"/>
      <c r="G70" s="15">
        <v>66</v>
      </c>
      <c r="Y70" s="32">
        <v>610.48986857719603</v>
      </c>
      <c r="Z70" s="32">
        <v>5972.8648276970362</v>
      </c>
      <c r="AA70" s="32">
        <v>4858.1622026355071</v>
      </c>
      <c r="AB70" s="32">
        <v>2020.8493039704197</v>
      </c>
      <c r="AC70" s="32">
        <v>4881.3025516359749</v>
      </c>
      <c r="AD70" s="32">
        <v>7934.9067509379929</v>
      </c>
      <c r="AE70" s="32">
        <v>1982.8089774802938</v>
      </c>
      <c r="AF70" s="32">
        <v>10788.525517065569</v>
      </c>
      <c r="AH70" s="32">
        <v>2845.4769999999999</v>
      </c>
      <c r="AI70" s="32">
        <v>0.58699999999999997</v>
      </c>
      <c r="AJ70" s="32">
        <v>45.524999999999999</v>
      </c>
      <c r="AK70" s="32">
        <v>451.27800000000002</v>
      </c>
      <c r="AL70" s="32">
        <v>46.317999999999998</v>
      </c>
      <c r="AM70" s="32">
        <v>220.26300000000001</v>
      </c>
      <c r="AN70" s="32">
        <v>309.67200000000003</v>
      </c>
      <c r="AO70" s="32">
        <v>57.003</v>
      </c>
      <c r="AP70" s="32">
        <v>1668.25</v>
      </c>
      <c r="AQ70" s="32">
        <v>5578.3990000000003</v>
      </c>
      <c r="AR70" s="32">
        <v>1479.3030000000001</v>
      </c>
      <c r="AS70" s="32">
        <v>14492.548000000001</v>
      </c>
      <c r="AT70" s="32">
        <v>6754.7470000000003</v>
      </c>
      <c r="AU70" s="32">
        <v>12811.114</v>
      </c>
      <c r="AV70" s="32">
        <v>405.91399999999999</v>
      </c>
      <c r="AW70" s="32">
        <v>24186.468000000001</v>
      </c>
      <c r="AX70" s="32">
        <v>502.14538822032927</v>
      </c>
      <c r="AY70" s="32">
        <v>120.90361177967074</v>
      </c>
      <c r="AZ70" s="32">
        <v>1152.2180000000001</v>
      </c>
      <c r="BA70" s="32">
        <v>2905.0439999999999</v>
      </c>
      <c r="BB70" s="32">
        <v>1320.6990000000001</v>
      </c>
      <c r="BC70" s="32">
        <v>1461.0250000000001</v>
      </c>
      <c r="BD70" s="32">
        <v>1650.04</v>
      </c>
      <c r="BE70" s="32">
        <v>1747.3539331724292</v>
      </c>
      <c r="BF70" s="32">
        <v>3228.5000668275711</v>
      </c>
      <c r="BG70" s="32">
        <v>0</v>
      </c>
      <c r="BH70" s="32">
        <v>0</v>
      </c>
      <c r="DE70" s="32">
        <v>0</v>
      </c>
      <c r="DH70" s="32">
        <v>0</v>
      </c>
      <c r="DI70" s="19">
        <v>124490.70499999996</v>
      </c>
    </row>
    <row r="71" spans="1:113" x14ac:dyDescent="0.2">
      <c r="A71" s="162"/>
      <c r="B71" s="159"/>
      <c r="C71" s="153" t="s">
        <v>39</v>
      </c>
      <c r="D71" s="154"/>
      <c r="E71" s="154"/>
      <c r="F71" s="155"/>
      <c r="G71" s="15">
        <v>67</v>
      </c>
      <c r="Y71" s="32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v>0</v>
      </c>
      <c r="AE71" s="32">
        <v>0</v>
      </c>
      <c r="AF71" s="32">
        <v>0</v>
      </c>
      <c r="AH71" s="32">
        <v>17135.067999999999</v>
      </c>
      <c r="AI71" s="32">
        <v>1046.856</v>
      </c>
      <c r="AJ71" s="32">
        <v>5430.9679999999998</v>
      </c>
      <c r="AK71" s="32">
        <v>122.629</v>
      </c>
      <c r="AL71" s="32">
        <v>1083.7149999999999</v>
      </c>
      <c r="AM71" s="32">
        <v>550.76599999999996</v>
      </c>
      <c r="AN71" s="32">
        <v>3719.7429999999999</v>
      </c>
      <c r="AO71" s="32">
        <v>4188.96</v>
      </c>
      <c r="AP71" s="32">
        <v>232.82400000000001</v>
      </c>
      <c r="AQ71" s="32">
        <v>706.53</v>
      </c>
      <c r="AR71" s="32">
        <v>68.864999999999995</v>
      </c>
      <c r="AS71" s="32">
        <v>1856.6669999999999</v>
      </c>
      <c r="AT71" s="32">
        <v>1068.9280000000001</v>
      </c>
      <c r="AU71" s="32">
        <v>1003.727</v>
      </c>
      <c r="AV71" s="32">
        <v>1203.1199999999999</v>
      </c>
      <c r="AW71" s="32">
        <v>28211.599999999999</v>
      </c>
      <c r="AX71" s="32">
        <v>49.807519019645625</v>
      </c>
      <c r="AY71" s="32">
        <v>32.874480980354377</v>
      </c>
      <c r="AZ71" s="32">
        <v>1428.55</v>
      </c>
      <c r="BA71" s="32">
        <v>4139.3450000000003</v>
      </c>
      <c r="BB71" s="32">
        <v>4931.6809999999996</v>
      </c>
      <c r="BC71" s="32">
        <v>1641.876</v>
      </c>
      <c r="BD71" s="32">
        <v>15685.192999999999</v>
      </c>
      <c r="BE71" s="32">
        <v>3474.0306630938117</v>
      </c>
      <c r="BF71" s="32">
        <v>855.24133690618794</v>
      </c>
      <c r="BG71" s="32">
        <v>0</v>
      </c>
      <c r="BH71" s="32">
        <v>0</v>
      </c>
      <c r="DE71" s="32">
        <v>1144105.97</v>
      </c>
      <c r="DH71" s="32">
        <v>0</v>
      </c>
      <c r="DI71" s="19">
        <v>1243975.5349999999</v>
      </c>
    </row>
    <row r="72" spans="1:113" ht="13.5" customHeight="1" x14ac:dyDescent="0.2">
      <c r="A72" s="162"/>
      <c r="B72" s="159"/>
      <c r="C72" s="153" t="s">
        <v>40</v>
      </c>
      <c r="D72" s="154"/>
      <c r="E72" s="154"/>
      <c r="F72" s="155"/>
      <c r="G72" s="15">
        <v>68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2">
        <v>0</v>
      </c>
      <c r="AH72" s="32"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32">
        <v>0</v>
      </c>
      <c r="AQ72" s="32">
        <v>0</v>
      </c>
      <c r="AR72" s="32">
        <v>0</v>
      </c>
      <c r="AS72" s="32">
        <v>0</v>
      </c>
      <c r="AT72" s="32">
        <v>0</v>
      </c>
      <c r="AU72" s="32">
        <v>0</v>
      </c>
      <c r="AV72" s="32">
        <v>0</v>
      </c>
      <c r="AW72" s="32">
        <v>0</v>
      </c>
      <c r="AX72" s="32">
        <v>0</v>
      </c>
      <c r="AY72" s="32">
        <v>0</v>
      </c>
      <c r="AZ72" s="32">
        <v>0</v>
      </c>
      <c r="BA72" s="32">
        <v>0</v>
      </c>
      <c r="BB72" s="32">
        <v>0</v>
      </c>
      <c r="BC72" s="32">
        <v>0</v>
      </c>
      <c r="BD72" s="32">
        <v>0</v>
      </c>
      <c r="BE72" s="32">
        <v>0</v>
      </c>
      <c r="BF72" s="32">
        <v>0</v>
      </c>
      <c r="BG72" s="32">
        <v>999122.74499999988</v>
      </c>
      <c r="BH72" s="32">
        <v>0</v>
      </c>
      <c r="DE72" s="32">
        <v>0</v>
      </c>
      <c r="DH72" s="32">
        <v>0</v>
      </c>
      <c r="DI72" s="19">
        <v>999122.74499999988</v>
      </c>
    </row>
    <row r="73" spans="1:113" x14ac:dyDescent="0.2">
      <c r="A73" s="162"/>
      <c r="B73" s="159"/>
      <c r="C73" s="153" t="s">
        <v>41</v>
      </c>
      <c r="D73" s="154"/>
      <c r="E73" s="154"/>
      <c r="F73" s="155"/>
      <c r="G73" s="15">
        <v>69</v>
      </c>
      <c r="Y73" s="32">
        <v>3363.5431134100781</v>
      </c>
      <c r="Z73" s="32">
        <v>34375.265413307236</v>
      </c>
      <c r="AA73" s="32">
        <v>24071.941115425259</v>
      </c>
      <c r="AB73" s="32">
        <v>13657.942185336784</v>
      </c>
      <c r="AC73" s="32">
        <v>30766.400648697683</v>
      </c>
      <c r="AD73" s="32">
        <v>54035.782321112762</v>
      </c>
      <c r="AE73" s="32">
        <v>16120.301927315317</v>
      </c>
      <c r="AF73" s="32">
        <v>52264.693359037869</v>
      </c>
      <c r="AH73" s="32">
        <v>12957.088218462983</v>
      </c>
      <c r="AI73" s="32">
        <v>117.22280863721191</v>
      </c>
      <c r="AJ73" s="32">
        <v>117.85483621610683</v>
      </c>
      <c r="AK73" s="32">
        <v>12.636442530550731</v>
      </c>
      <c r="AL73" s="32">
        <v>36.82949131750177</v>
      </c>
      <c r="AM73" s="32">
        <v>304.30047353464346</v>
      </c>
      <c r="AN73" s="32">
        <v>10.710568807373168</v>
      </c>
      <c r="AO73" s="32">
        <v>649.11575093675776</v>
      </c>
      <c r="AP73" s="32">
        <v>1174.4094220056857</v>
      </c>
      <c r="AQ73" s="32">
        <v>1266.7719530983356</v>
      </c>
      <c r="AR73" s="32">
        <v>766.9744989874207</v>
      </c>
      <c r="AS73" s="32">
        <v>3667.8449794788944</v>
      </c>
      <c r="AT73" s="32">
        <v>2443.0484907311829</v>
      </c>
      <c r="AU73" s="32">
        <v>48.468029975536581</v>
      </c>
      <c r="AV73" s="32">
        <v>7030.7533639953763</v>
      </c>
      <c r="AW73" s="32">
        <v>13712.631915455293</v>
      </c>
      <c r="AX73" s="32">
        <v>79.226375270283071</v>
      </c>
      <c r="AY73" s="32">
        <v>114.19478815760506</v>
      </c>
      <c r="AZ73" s="32">
        <v>830.48718108998492</v>
      </c>
      <c r="BA73" s="32">
        <v>2618.0382378024133</v>
      </c>
      <c r="BB73" s="32">
        <v>37.263414894444374</v>
      </c>
      <c r="BC73" s="32">
        <v>809.9214258486362</v>
      </c>
      <c r="BD73" s="32">
        <v>1678.3806043041227</v>
      </c>
      <c r="BE73" s="32">
        <v>1169.9858695554765</v>
      </c>
      <c r="BF73" s="32">
        <v>1069.5071991609259</v>
      </c>
      <c r="BG73" s="32">
        <v>0</v>
      </c>
      <c r="BH73" s="32">
        <v>0</v>
      </c>
      <c r="DE73" s="32">
        <v>0</v>
      </c>
      <c r="DH73" s="32">
        <v>13149.991349456341</v>
      </c>
      <c r="DI73" s="19">
        <v>294529.52777335414</v>
      </c>
    </row>
    <row r="74" spans="1:113" x14ac:dyDescent="0.2">
      <c r="A74" s="162"/>
      <c r="B74" s="159"/>
      <c r="C74" s="153" t="s">
        <v>42</v>
      </c>
      <c r="D74" s="154"/>
      <c r="E74" s="154"/>
      <c r="F74" s="155"/>
      <c r="G74" s="15">
        <v>70</v>
      </c>
      <c r="Y74" s="32">
        <v>159.20869899249686</v>
      </c>
      <c r="Z74" s="32">
        <v>698.32429081723183</v>
      </c>
      <c r="AA74" s="32">
        <v>678.9851963565028</v>
      </c>
      <c r="AB74" s="32">
        <v>244.55062284489836</v>
      </c>
      <c r="AC74" s="32">
        <v>1133.3241262413187</v>
      </c>
      <c r="AD74" s="32">
        <v>744.80359346460534</v>
      </c>
      <c r="AE74" s="32">
        <v>263.48587830316177</v>
      </c>
      <c r="AF74" s="32">
        <v>2157.2065093367787</v>
      </c>
      <c r="AH74" s="32">
        <v>3039.6687815370165</v>
      </c>
      <c r="AI74" s="32">
        <v>10.007191362788104</v>
      </c>
      <c r="AJ74" s="32">
        <v>16.046163783893157</v>
      </c>
      <c r="AK74" s="32">
        <v>3.2925574694492692</v>
      </c>
      <c r="AL74" s="32">
        <v>2.127508682498223</v>
      </c>
      <c r="AM74" s="32">
        <v>2.9825264653565555</v>
      </c>
      <c r="AN74" s="32">
        <v>90.896431192626821</v>
      </c>
      <c r="AO74" s="32">
        <v>25.488249063242211</v>
      </c>
      <c r="AP74" s="32">
        <v>223.28957799431421</v>
      </c>
      <c r="AQ74" s="32">
        <v>302.1000469016646</v>
      </c>
      <c r="AR74" s="32">
        <v>7.7155010125793302</v>
      </c>
      <c r="AS74" s="32">
        <v>672.65502052110571</v>
      </c>
      <c r="AT74" s="32">
        <v>430.97650926881698</v>
      </c>
      <c r="AU74" s="32">
        <v>25.449970024463418</v>
      </c>
      <c r="AV74" s="32">
        <v>1178.0696360046247</v>
      </c>
      <c r="AW74" s="32">
        <v>1829.2600845447057</v>
      </c>
      <c r="AX74" s="32">
        <v>60.483658665897565</v>
      </c>
      <c r="AY74" s="32">
        <v>13.765177906214305</v>
      </c>
      <c r="AZ74" s="32">
        <v>67.463818910015107</v>
      </c>
      <c r="BA74" s="32">
        <v>895.69676219758639</v>
      </c>
      <c r="BB74" s="32">
        <v>5.4555851055556266</v>
      </c>
      <c r="BC74" s="32">
        <v>441.72957415136386</v>
      </c>
      <c r="BD74" s="32">
        <v>435.74439569587707</v>
      </c>
      <c r="BE74" s="32">
        <v>177.56572635432818</v>
      </c>
      <c r="BF74" s="32">
        <v>350.0872049292696</v>
      </c>
      <c r="BG74" s="32">
        <v>0</v>
      </c>
      <c r="BH74" s="32">
        <v>0</v>
      </c>
      <c r="DE74" s="32">
        <v>0</v>
      </c>
      <c r="DH74" s="32">
        <v>26181.806650543655</v>
      </c>
      <c r="DI74" s="19">
        <v>42569.713226645908</v>
      </c>
    </row>
    <row r="75" spans="1:113" x14ac:dyDescent="0.2">
      <c r="A75" s="162"/>
      <c r="B75" s="159"/>
      <c r="C75" s="153" t="s">
        <v>43</v>
      </c>
      <c r="D75" s="154"/>
      <c r="E75" s="154"/>
      <c r="F75" s="155"/>
      <c r="G75" s="15">
        <v>71</v>
      </c>
      <c r="Y75" s="32">
        <v>4767.7179466568468</v>
      </c>
      <c r="Z75" s="32">
        <v>17447.765383258451</v>
      </c>
      <c r="AA75" s="32">
        <v>10523.419448037192</v>
      </c>
      <c r="AB75" s="32">
        <v>4449.8245000284296</v>
      </c>
      <c r="AC75" s="32">
        <v>6897.0944130659364</v>
      </c>
      <c r="AD75" s="32">
        <v>14105.661480883698</v>
      </c>
      <c r="AE75" s="32">
        <v>4043.5718360179039</v>
      </c>
      <c r="AF75" s="32">
        <v>11304.067992051549</v>
      </c>
      <c r="AH75" s="32">
        <v>5427.6379999999999</v>
      </c>
      <c r="AI75" s="32">
        <v>935.23599999999999</v>
      </c>
      <c r="AJ75" s="32">
        <v>1031.857</v>
      </c>
      <c r="AK75" s="32">
        <v>320.98700000000002</v>
      </c>
      <c r="AL75" s="32">
        <v>348.33499999999998</v>
      </c>
      <c r="AM75" s="32">
        <v>60.697000000000003</v>
      </c>
      <c r="AN75" s="32">
        <v>1564.675</v>
      </c>
      <c r="AO75" s="32">
        <v>793.34199999999998</v>
      </c>
      <c r="AP75" s="32">
        <v>2753.2919999999999</v>
      </c>
      <c r="AQ75" s="32">
        <v>2295.2950000000001</v>
      </c>
      <c r="AR75" s="32">
        <v>2729.482</v>
      </c>
      <c r="AS75" s="32">
        <v>11454.379000000001</v>
      </c>
      <c r="AT75" s="32">
        <v>3619.7559999999999</v>
      </c>
      <c r="AU75" s="32">
        <v>169.13300000000001</v>
      </c>
      <c r="AV75" s="32">
        <v>3645.8560000000002</v>
      </c>
      <c r="AW75" s="32">
        <v>44322.750999999997</v>
      </c>
      <c r="AX75" s="32">
        <v>41.614903960069213</v>
      </c>
      <c r="AY75" s="32">
        <v>25.86209603993078</v>
      </c>
      <c r="AZ75" s="32">
        <v>2255.944</v>
      </c>
      <c r="BA75" s="32">
        <v>469.959</v>
      </c>
      <c r="BB75" s="32">
        <v>230.291</v>
      </c>
      <c r="BC75" s="32">
        <v>1457.875</v>
      </c>
      <c r="BD75" s="32">
        <v>1492.0250000000001</v>
      </c>
      <c r="BE75" s="32">
        <v>1191.2519147386452</v>
      </c>
      <c r="BF75" s="32">
        <v>508.71308526135488</v>
      </c>
      <c r="BG75" s="32">
        <v>0</v>
      </c>
      <c r="BH75" s="32">
        <v>109626.512</v>
      </c>
      <c r="BI75" s="4"/>
      <c r="DE75" s="32">
        <v>0</v>
      </c>
      <c r="DH75" s="32">
        <v>1150.4780000000001</v>
      </c>
      <c r="DI75" s="19">
        <v>273462.36</v>
      </c>
    </row>
    <row r="76" spans="1:113" ht="13.5" customHeight="1" x14ac:dyDescent="0.2">
      <c r="A76" s="162"/>
      <c r="B76" s="159"/>
      <c r="C76" s="153" t="s">
        <v>44</v>
      </c>
      <c r="D76" s="154"/>
      <c r="E76" s="154"/>
      <c r="F76" s="155"/>
      <c r="G76" s="15">
        <v>72</v>
      </c>
      <c r="Y76" s="32">
        <v>810.54473608803073</v>
      </c>
      <c r="Z76" s="32">
        <v>23009.968095581105</v>
      </c>
      <c r="AA76" s="32">
        <v>16514.299740572023</v>
      </c>
      <c r="AB76" s="32">
        <v>3488.9793979878505</v>
      </c>
      <c r="AC76" s="32">
        <v>19264.010517573137</v>
      </c>
      <c r="AD76" s="32">
        <v>23430.228545894392</v>
      </c>
      <c r="AE76" s="32">
        <v>6745.8763245734463</v>
      </c>
      <c r="AF76" s="32">
        <v>30632.667641730011</v>
      </c>
      <c r="AH76" s="32">
        <v>8337.1540000000005</v>
      </c>
      <c r="AI76" s="32">
        <v>111.36799999999999</v>
      </c>
      <c r="AJ76" s="32">
        <v>195.65700000000001</v>
      </c>
      <c r="AK76" s="32">
        <v>173.90600000000001</v>
      </c>
      <c r="AL76" s="32">
        <v>554.04499999999996</v>
      </c>
      <c r="AM76" s="32">
        <v>337.31099999999998</v>
      </c>
      <c r="AN76" s="32">
        <v>1755.5219999999999</v>
      </c>
      <c r="AO76" s="32">
        <v>225.46100000000001</v>
      </c>
      <c r="AP76" s="32">
        <v>1865.4549999999999</v>
      </c>
      <c r="AQ76" s="32">
        <v>1713.8789999999999</v>
      </c>
      <c r="AR76" s="32">
        <v>934.56600000000003</v>
      </c>
      <c r="AS76" s="32">
        <v>7376.4269999999997</v>
      </c>
      <c r="AT76" s="32">
        <v>4787.8900000000003</v>
      </c>
      <c r="AU76" s="32">
        <v>163.989</v>
      </c>
      <c r="AV76" s="32">
        <v>6482.0969999999998</v>
      </c>
      <c r="AW76" s="32">
        <v>38207.487000000001</v>
      </c>
      <c r="AX76" s="32">
        <v>147.19580963258238</v>
      </c>
      <c r="AY76" s="32">
        <v>200.28719036741762</v>
      </c>
      <c r="AZ76" s="32">
        <v>3818.03</v>
      </c>
      <c r="BA76" s="32">
        <v>17320.166000000001</v>
      </c>
      <c r="BB76" s="32">
        <v>3011.5479999999998</v>
      </c>
      <c r="BC76" s="32">
        <v>4604.4629999999997</v>
      </c>
      <c r="BD76" s="32">
        <v>6377.4430000000002</v>
      </c>
      <c r="BE76" s="32">
        <v>3093.432015600149</v>
      </c>
      <c r="BF76" s="32">
        <v>1883.9419843998505</v>
      </c>
      <c r="BG76" s="32">
        <v>0</v>
      </c>
      <c r="BH76" s="32">
        <v>44695.324999999997</v>
      </c>
      <c r="DE76" s="32">
        <v>0</v>
      </c>
      <c r="DH76" s="32">
        <v>53399.008000000002</v>
      </c>
      <c r="DI76" s="19">
        <v>335669.62899999996</v>
      </c>
    </row>
    <row r="77" spans="1:113" x14ac:dyDescent="0.2">
      <c r="A77" s="162"/>
      <c r="B77" s="159"/>
      <c r="C77" s="153" t="s">
        <v>45</v>
      </c>
      <c r="D77" s="154"/>
      <c r="E77" s="154"/>
      <c r="F77" s="155"/>
      <c r="G77" s="15">
        <v>73</v>
      </c>
      <c r="Y77" s="32">
        <v>75.702312601409517</v>
      </c>
      <c r="Z77" s="32">
        <v>395.21466350776825</v>
      </c>
      <c r="AA77" s="32">
        <v>406.39675207793499</v>
      </c>
      <c r="AB77" s="32">
        <v>93.482519943134193</v>
      </c>
      <c r="AC77" s="32">
        <v>311.12877340465428</v>
      </c>
      <c r="AD77" s="32">
        <v>520.2372072127788</v>
      </c>
      <c r="AE77" s="32">
        <v>91.482758697316314</v>
      </c>
      <c r="AF77" s="32">
        <v>532.8560125550033</v>
      </c>
      <c r="AH77" s="32">
        <v>1464.2249999999999</v>
      </c>
      <c r="AI77" s="32">
        <v>38.241999999999997</v>
      </c>
      <c r="AJ77" s="32">
        <v>56.703000000000003</v>
      </c>
      <c r="AK77" s="32">
        <v>27.986999999999998</v>
      </c>
      <c r="AL77" s="32">
        <v>83.914000000000001</v>
      </c>
      <c r="AM77" s="32">
        <v>41.759</v>
      </c>
      <c r="AN77" s="32">
        <v>92.135999999999996</v>
      </c>
      <c r="AO77" s="32">
        <v>60.052</v>
      </c>
      <c r="AP77" s="32">
        <v>655.52</v>
      </c>
      <c r="AQ77" s="32">
        <v>540.97299999999996</v>
      </c>
      <c r="AR77" s="32">
        <v>760.69200000000001</v>
      </c>
      <c r="AS77" s="32">
        <v>2282.2550000000001</v>
      </c>
      <c r="AT77" s="32">
        <v>878.56299999999999</v>
      </c>
      <c r="AU77" s="32">
        <v>6.1950000000000003</v>
      </c>
      <c r="AV77" s="32">
        <v>0</v>
      </c>
      <c r="AW77" s="32">
        <v>1920.3019999999999</v>
      </c>
      <c r="AX77" s="32">
        <v>9.1262980803965608</v>
      </c>
      <c r="AY77" s="32">
        <v>21.75070191960344</v>
      </c>
      <c r="AZ77" s="32">
        <v>2463.212</v>
      </c>
      <c r="BA77" s="32">
        <v>11133.096</v>
      </c>
      <c r="BB77" s="32">
        <v>2440.2689999999998</v>
      </c>
      <c r="BC77" s="32">
        <v>150.01599999999999</v>
      </c>
      <c r="BD77" s="32">
        <v>285.37099999999998</v>
      </c>
      <c r="BE77" s="32">
        <v>148.06972364946552</v>
      </c>
      <c r="BF77" s="32">
        <v>30.151276350534488</v>
      </c>
      <c r="BG77" s="32">
        <v>0</v>
      </c>
      <c r="BH77" s="32">
        <v>17535.026999999998</v>
      </c>
      <c r="DE77" s="32">
        <v>0</v>
      </c>
      <c r="DH77" s="32">
        <v>5417.5259999999998</v>
      </c>
      <c r="DI77" s="19">
        <v>50969.633999999991</v>
      </c>
    </row>
    <row r="78" spans="1:113" ht="13.5" customHeight="1" x14ac:dyDescent="0.2">
      <c r="A78" s="162"/>
      <c r="B78" s="159"/>
      <c r="C78" s="153" t="s">
        <v>46</v>
      </c>
      <c r="D78" s="154"/>
      <c r="E78" s="154"/>
      <c r="F78" s="155"/>
      <c r="G78" s="15">
        <v>74</v>
      </c>
      <c r="Y78" s="32">
        <v>338.28678860188734</v>
      </c>
      <c r="Z78" s="32">
        <v>9496.6007254422657</v>
      </c>
      <c r="AA78" s="32">
        <v>6631.57485676746</v>
      </c>
      <c r="AB78" s="32">
        <v>1167.1322211161923</v>
      </c>
      <c r="AC78" s="32">
        <v>8854.43585588922</v>
      </c>
      <c r="AD78" s="32">
        <v>9642.4489335047438</v>
      </c>
      <c r="AE78" s="32">
        <v>1771.2752871126395</v>
      </c>
      <c r="AF78" s="32">
        <v>16162.225331565598</v>
      </c>
      <c r="AH78" s="32">
        <v>5898.9390000000003</v>
      </c>
      <c r="AI78" s="32">
        <v>1083.8330000000001</v>
      </c>
      <c r="AJ78" s="32">
        <v>6672.1570000000002</v>
      </c>
      <c r="AK78" s="32">
        <v>718.34900000000005</v>
      </c>
      <c r="AL78" s="32">
        <v>496.05500000000001</v>
      </c>
      <c r="AM78" s="32">
        <v>885.37400000000002</v>
      </c>
      <c r="AN78" s="32">
        <v>1975.0530000000001</v>
      </c>
      <c r="AO78" s="32">
        <v>531.50800000000004</v>
      </c>
      <c r="AP78" s="32">
        <v>8372.8330000000005</v>
      </c>
      <c r="AQ78" s="32">
        <v>4855.1899999999996</v>
      </c>
      <c r="AR78" s="32">
        <v>2695.3249999999998</v>
      </c>
      <c r="AS78" s="32">
        <v>13328.755999999999</v>
      </c>
      <c r="AT78" s="32">
        <v>8516.6650000000009</v>
      </c>
      <c r="AU78" s="32">
        <v>1020.386</v>
      </c>
      <c r="AV78" s="32">
        <v>12036.857</v>
      </c>
      <c r="AW78" s="32">
        <v>61736.43</v>
      </c>
      <c r="AX78" s="32">
        <v>779.29664925278655</v>
      </c>
      <c r="AY78" s="32">
        <v>101.06935074721345</v>
      </c>
      <c r="AZ78" s="32">
        <v>5893.5619999999999</v>
      </c>
      <c r="BA78" s="32">
        <v>8219.7649999999994</v>
      </c>
      <c r="BB78" s="32">
        <v>456.82299999999998</v>
      </c>
      <c r="BC78" s="32">
        <v>52440.612000000001</v>
      </c>
      <c r="BD78" s="32">
        <v>9727.7980000000007</v>
      </c>
      <c r="BE78" s="32">
        <v>2647.6343235350864</v>
      </c>
      <c r="BF78" s="32">
        <v>1764.8856764649133</v>
      </c>
      <c r="BG78" s="32">
        <v>0</v>
      </c>
      <c r="BH78" s="32">
        <v>0</v>
      </c>
      <c r="DE78" s="32">
        <v>0</v>
      </c>
      <c r="DH78" s="32">
        <v>3776.96</v>
      </c>
      <c r="DI78" s="19">
        <v>270696.09600000008</v>
      </c>
    </row>
    <row r="79" spans="1:113" ht="13.5" customHeight="1" x14ac:dyDescent="0.2">
      <c r="A79" s="162"/>
      <c r="B79" s="159"/>
      <c r="C79" s="153" t="s">
        <v>47</v>
      </c>
      <c r="D79" s="154"/>
      <c r="E79" s="154"/>
      <c r="F79" s="155"/>
      <c r="G79" s="15">
        <v>75</v>
      </c>
      <c r="Y79" s="32">
        <v>3593.711940192567</v>
      </c>
      <c r="Z79" s="32">
        <v>12802.258501242946</v>
      </c>
      <c r="AA79" s="32">
        <v>15860.821214209351</v>
      </c>
      <c r="AB79" s="32">
        <v>2689.6236937489998</v>
      </c>
      <c r="AC79" s="32">
        <v>11077.762684368969</v>
      </c>
      <c r="AD79" s="32">
        <v>26373.085211005637</v>
      </c>
      <c r="AE79" s="32">
        <v>5023.6920238496004</v>
      </c>
      <c r="AF79" s="32">
        <v>21814.889731381954</v>
      </c>
      <c r="AH79" s="32">
        <v>2574.9430000000002</v>
      </c>
      <c r="AI79" s="32">
        <v>676.92100000000005</v>
      </c>
      <c r="AJ79" s="32">
        <v>529.11199999999997</v>
      </c>
      <c r="AK79" s="32">
        <v>278.77300000000002</v>
      </c>
      <c r="AL79" s="32">
        <v>348.69200000000001</v>
      </c>
      <c r="AM79" s="32">
        <v>62.686999999999998</v>
      </c>
      <c r="AN79" s="32">
        <v>1774.12</v>
      </c>
      <c r="AO79" s="32">
        <v>985.31700000000001</v>
      </c>
      <c r="AP79" s="32">
        <v>2734.4690000000001</v>
      </c>
      <c r="AQ79" s="32">
        <v>1686.962</v>
      </c>
      <c r="AR79" s="32">
        <v>1232.8499999999999</v>
      </c>
      <c r="AS79" s="32">
        <v>16011.704</v>
      </c>
      <c r="AT79" s="32">
        <v>3290.788</v>
      </c>
      <c r="AU79" s="32">
        <v>1499.1980000000001</v>
      </c>
      <c r="AV79" s="32">
        <v>27213.037</v>
      </c>
      <c r="AW79" s="32">
        <v>81978.384000000005</v>
      </c>
      <c r="AX79" s="32">
        <v>723.76948006598263</v>
      </c>
      <c r="AY79" s="32">
        <v>241.74051993401739</v>
      </c>
      <c r="AZ79" s="32">
        <v>3826.7139999999999</v>
      </c>
      <c r="BA79" s="32">
        <v>6067.0789999999997</v>
      </c>
      <c r="BB79" s="32">
        <v>1973.2339999999999</v>
      </c>
      <c r="BC79" s="32">
        <v>6607.4260000000004</v>
      </c>
      <c r="BD79" s="32">
        <v>5051.3829999999998</v>
      </c>
      <c r="BE79" s="32">
        <v>6812.9468766619511</v>
      </c>
      <c r="BF79" s="32">
        <v>6115.3421233380486</v>
      </c>
      <c r="BG79" s="32">
        <v>0</v>
      </c>
      <c r="BH79" s="32">
        <v>0</v>
      </c>
      <c r="DE79" s="32">
        <v>2445.9940000000001</v>
      </c>
      <c r="DH79" s="32">
        <v>13954.037</v>
      </c>
      <c r="DI79" s="19">
        <v>295933.46800000005</v>
      </c>
    </row>
    <row r="80" spans="1:113" x14ac:dyDescent="0.2">
      <c r="A80" s="162"/>
      <c r="B80" s="159"/>
      <c r="C80" s="153" t="s">
        <v>48</v>
      </c>
      <c r="D80" s="154"/>
      <c r="E80" s="154"/>
      <c r="F80" s="155"/>
      <c r="G80" s="15">
        <v>76</v>
      </c>
      <c r="Y80" s="32">
        <v>18876.970769265841</v>
      </c>
      <c r="Z80" s="32">
        <v>51310.898994956544</v>
      </c>
      <c r="AA80" s="32">
        <v>42060.107652087914</v>
      </c>
      <c r="AB80" s="32">
        <v>14138.135833591166</v>
      </c>
      <c r="AC80" s="32">
        <v>21060.980139167157</v>
      </c>
      <c r="AD80" s="32">
        <v>61299.15967494528</v>
      </c>
      <c r="AE80" s="32">
        <v>10516.033207947577</v>
      </c>
      <c r="AF80" s="32">
        <v>46055.584097392006</v>
      </c>
      <c r="AH80" s="32">
        <v>176515.16458178597</v>
      </c>
      <c r="AI80" s="32">
        <v>0</v>
      </c>
      <c r="AJ80" s="3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  <c r="AP80" s="32">
        <v>3888.1036104560949</v>
      </c>
      <c r="AQ80" s="32">
        <v>702.82765148037674</v>
      </c>
      <c r="AR80" s="32">
        <v>622.11975960243853</v>
      </c>
      <c r="AS80" s="32">
        <v>2843.8437226927449</v>
      </c>
      <c r="AT80" s="32">
        <v>3422.7387979543796</v>
      </c>
      <c r="AU80" s="32">
        <v>28.27326708651826</v>
      </c>
      <c r="AV80" s="32">
        <v>0</v>
      </c>
      <c r="AW80" s="32">
        <v>778.77714500213051</v>
      </c>
      <c r="AX80" s="32">
        <v>200.97053618667024</v>
      </c>
      <c r="AY80" s="32">
        <v>241.59282434431307</v>
      </c>
      <c r="AZ80" s="32">
        <v>2.6805777431425386</v>
      </c>
      <c r="BA80" s="32">
        <v>1924.3984181887638</v>
      </c>
      <c r="BB80" s="32">
        <v>245.39246221007625</v>
      </c>
      <c r="BC80" s="32">
        <v>1863.2462539597691</v>
      </c>
      <c r="BD80" s="32">
        <v>3189.4156939322211</v>
      </c>
      <c r="BE80" s="32">
        <v>9828.0441864564982</v>
      </c>
      <c r="BF80" s="32">
        <v>1741.7924753273917</v>
      </c>
      <c r="BG80" s="32">
        <v>0</v>
      </c>
      <c r="BH80" s="32">
        <v>0</v>
      </c>
      <c r="DE80" s="32">
        <v>1803.506384085628</v>
      </c>
      <c r="DH80" s="32">
        <v>21556.345131725087</v>
      </c>
      <c r="DI80" s="19">
        <v>496717.10384957364</v>
      </c>
    </row>
    <row r="81" spans="1:113" ht="13.5" customHeight="1" x14ac:dyDescent="0.2">
      <c r="A81" s="163"/>
      <c r="B81" s="161"/>
      <c r="C81" s="153" t="s">
        <v>49</v>
      </c>
      <c r="D81" s="154"/>
      <c r="E81" s="154"/>
      <c r="F81" s="155"/>
      <c r="G81" s="15">
        <v>77</v>
      </c>
      <c r="Y81" s="32">
        <v>3921.4741516230906</v>
      </c>
      <c r="Z81" s="32">
        <v>16717.222636313312</v>
      </c>
      <c r="AA81" s="32">
        <v>15698.959060842937</v>
      </c>
      <c r="AB81" s="32">
        <v>3524.7752497745291</v>
      </c>
      <c r="AC81" s="32">
        <v>11847.386705027149</v>
      </c>
      <c r="AD81" s="32">
        <v>26162.405310533868</v>
      </c>
      <c r="AE81" s="32">
        <v>5711.896181060958</v>
      </c>
      <c r="AF81" s="32">
        <v>30697.410753684762</v>
      </c>
      <c r="AH81" s="32">
        <v>15430.483</v>
      </c>
      <c r="AI81" s="32">
        <v>762.51400000000001</v>
      </c>
      <c r="AJ81" s="32">
        <v>2718.46</v>
      </c>
      <c r="AK81" s="32">
        <v>520.35199999999998</v>
      </c>
      <c r="AL81" s="32">
        <v>763.70600000000002</v>
      </c>
      <c r="AM81" s="32">
        <v>86.087000000000003</v>
      </c>
      <c r="AN81" s="32">
        <v>3742.473</v>
      </c>
      <c r="AO81" s="32">
        <v>1852.7080000000001</v>
      </c>
      <c r="AP81" s="32">
        <v>2577.7553895439064</v>
      </c>
      <c r="AQ81" s="32">
        <v>1237.2993485196232</v>
      </c>
      <c r="AR81" s="32">
        <v>1434.0242403975615</v>
      </c>
      <c r="AS81" s="32">
        <v>8636.2082773072543</v>
      </c>
      <c r="AT81" s="32">
        <v>3535.8752020456209</v>
      </c>
      <c r="AU81" s="32">
        <v>159.29573291348174</v>
      </c>
      <c r="AV81" s="32">
        <v>6330.4449999999997</v>
      </c>
      <c r="AW81" s="32">
        <v>26151.89285499787</v>
      </c>
      <c r="AX81" s="32">
        <v>130.85586006043414</v>
      </c>
      <c r="AY81" s="32">
        <v>16.695779408582503</v>
      </c>
      <c r="AZ81" s="32">
        <v>50202.141422256849</v>
      </c>
      <c r="BA81" s="32">
        <v>4172.3125818112367</v>
      </c>
      <c r="BB81" s="32">
        <v>1650.8015377899239</v>
      </c>
      <c r="BC81" s="32">
        <v>5611.3737460402308</v>
      </c>
      <c r="BD81" s="32">
        <v>14555.546306067778</v>
      </c>
      <c r="BE81" s="32">
        <v>3050.1111701322898</v>
      </c>
      <c r="BF81" s="32">
        <v>1747.3091680838218</v>
      </c>
      <c r="BG81" s="32">
        <v>0</v>
      </c>
      <c r="BH81" s="32">
        <v>0</v>
      </c>
      <c r="DE81" s="32">
        <v>13907.404615914375</v>
      </c>
      <c r="DH81" s="32">
        <v>974.16286827491126</v>
      </c>
      <c r="DI81" s="19">
        <v>286239.82415042643</v>
      </c>
    </row>
    <row r="82" spans="1:113" ht="13.5" customHeight="1" x14ac:dyDescent="0.2">
      <c r="A82" s="156" t="s">
        <v>53</v>
      </c>
      <c r="B82" s="157"/>
      <c r="C82" s="153" t="s">
        <v>26</v>
      </c>
      <c r="D82" s="154"/>
      <c r="E82" s="154"/>
      <c r="F82" s="155"/>
      <c r="G82" s="8">
        <v>78</v>
      </c>
      <c r="Y82" s="32">
        <v>232.21359331733402</v>
      </c>
      <c r="Z82" s="32">
        <v>2302.3507156846981</v>
      </c>
      <c r="AA82" s="32">
        <v>724.57063287068138</v>
      </c>
      <c r="AB82" s="32">
        <v>1269.7487449922435</v>
      </c>
      <c r="AC82" s="32">
        <v>2079.0056065525946</v>
      </c>
      <c r="AD82" s="32">
        <v>866.14614172820359</v>
      </c>
      <c r="AE82" s="32">
        <v>1465.1738515018376</v>
      </c>
      <c r="AF82" s="32">
        <v>3499.975713352409</v>
      </c>
      <c r="AH82" s="32">
        <v>0</v>
      </c>
      <c r="AI82" s="32">
        <v>323.70899999999892</v>
      </c>
      <c r="AJ82" s="32">
        <v>0</v>
      </c>
      <c r="AK82" s="32">
        <v>3.7830000000003565</v>
      </c>
      <c r="AL82" s="32">
        <v>0</v>
      </c>
      <c r="AM82" s="32">
        <v>0</v>
      </c>
      <c r="AN82" s="32">
        <v>0</v>
      </c>
      <c r="AO82" s="32">
        <v>0</v>
      </c>
      <c r="AP82" s="32">
        <v>29065.125000000029</v>
      </c>
      <c r="AQ82" s="32">
        <v>0</v>
      </c>
      <c r="AR82" s="32">
        <v>0</v>
      </c>
      <c r="AS82" s="32">
        <v>0</v>
      </c>
      <c r="AT82" s="32">
        <v>7.0310000000000628</v>
      </c>
      <c r="AU82" s="32">
        <v>0</v>
      </c>
      <c r="AV82" s="32">
        <v>0</v>
      </c>
      <c r="AW82" s="32">
        <v>0</v>
      </c>
      <c r="AX82" s="32">
        <v>199.20497227710803</v>
      </c>
      <c r="AY82" s="32">
        <v>15.273027722894085</v>
      </c>
      <c r="AZ82" s="32">
        <v>0</v>
      </c>
      <c r="BA82" s="32">
        <v>0</v>
      </c>
      <c r="BB82" s="32">
        <v>0</v>
      </c>
      <c r="BC82" s="32">
        <v>0</v>
      </c>
      <c r="BD82" s="32">
        <v>0</v>
      </c>
      <c r="BE82" s="32">
        <v>53.595000000001164</v>
      </c>
      <c r="BF82" s="32">
        <v>0</v>
      </c>
      <c r="DE82" s="32">
        <v>4080.7089999999998</v>
      </c>
      <c r="DG82" s="32">
        <v>0</v>
      </c>
      <c r="DI82" s="19">
        <v>46187.615000000027</v>
      </c>
    </row>
    <row r="83" spans="1:113" ht="13.5" customHeight="1" x14ac:dyDescent="0.2">
      <c r="A83" s="158"/>
      <c r="B83" s="159"/>
      <c r="C83" s="153" t="s">
        <v>27</v>
      </c>
      <c r="D83" s="154"/>
      <c r="E83" s="154"/>
      <c r="F83" s="155"/>
      <c r="G83" s="8">
        <v>79</v>
      </c>
      <c r="Y83" s="32">
        <v>15.483672992398112</v>
      </c>
      <c r="Z83" s="32">
        <v>74.575935863638435</v>
      </c>
      <c r="AA83" s="32">
        <v>19.906567203410663</v>
      </c>
      <c r="AB83" s="32">
        <v>33.361906844404515</v>
      </c>
      <c r="AC83" s="32">
        <v>55.558692658728305</v>
      </c>
      <c r="AD83" s="32">
        <v>26.173814663096646</v>
      </c>
      <c r="AE83" s="32">
        <v>41.115336638415521</v>
      </c>
      <c r="AF83" s="32">
        <v>110.00707313590877</v>
      </c>
      <c r="AH83" s="32">
        <v>0</v>
      </c>
      <c r="AI83" s="32">
        <v>0</v>
      </c>
      <c r="AJ83" s="32">
        <v>85.790000000000873</v>
      </c>
      <c r="AK83" s="32">
        <v>0</v>
      </c>
      <c r="AL83" s="32">
        <v>0</v>
      </c>
      <c r="AM83" s="32">
        <v>0</v>
      </c>
      <c r="AN83" s="32">
        <v>0</v>
      </c>
      <c r="AO83" s="32">
        <v>0</v>
      </c>
      <c r="AP83" s="32">
        <v>565.82800000000861</v>
      </c>
      <c r="AQ83" s="32">
        <v>10242.261</v>
      </c>
      <c r="AR83" s="32">
        <v>1314.309</v>
      </c>
      <c r="AS83" s="32">
        <v>982.82399999999996</v>
      </c>
      <c r="AT83" s="32">
        <v>207.94099999999889</v>
      </c>
      <c r="AU83" s="32">
        <v>0</v>
      </c>
      <c r="AV83" s="32">
        <v>0</v>
      </c>
      <c r="AW83" s="32">
        <v>0</v>
      </c>
      <c r="AX83" s="32">
        <v>32.783862895613311</v>
      </c>
      <c r="AY83" s="32">
        <v>0.38213710438675186</v>
      </c>
      <c r="AZ83" s="32">
        <v>0</v>
      </c>
      <c r="BA83" s="32">
        <v>0</v>
      </c>
      <c r="BB83" s="32">
        <v>0</v>
      </c>
      <c r="BC83" s="32">
        <v>0</v>
      </c>
      <c r="BD83" s="32">
        <v>0</v>
      </c>
      <c r="BE83" s="32">
        <v>1.311237476258043</v>
      </c>
      <c r="BF83" s="32">
        <v>2.2117625237419816</v>
      </c>
      <c r="DE83" s="32">
        <v>101.16500000000001</v>
      </c>
      <c r="DG83" s="32">
        <v>0</v>
      </c>
      <c r="DI83" s="19">
        <v>13912.990000000011</v>
      </c>
    </row>
    <row r="84" spans="1:113" ht="13.5" customHeight="1" x14ac:dyDescent="0.2">
      <c r="A84" s="158"/>
      <c r="B84" s="159"/>
      <c r="C84" s="153" t="s">
        <v>28</v>
      </c>
      <c r="D84" s="154"/>
      <c r="E84" s="154"/>
      <c r="F84" s="155"/>
      <c r="G84" s="8">
        <v>80</v>
      </c>
      <c r="Y84" s="32">
        <v>148.15791075373113</v>
      </c>
      <c r="Z84" s="32">
        <v>618.26057634909876</v>
      </c>
      <c r="AA84" s="32">
        <v>298.15187688250057</v>
      </c>
      <c r="AB84" s="32">
        <v>402.75521691207501</v>
      </c>
      <c r="AC84" s="32">
        <v>546.97329549442304</v>
      </c>
      <c r="AD84" s="32">
        <v>425.59565014120074</v>
      </c>
      <c r="AE84" s="32">
        <v>610.43566323392474</v>
      </c>
      <c r="AF84" s="32">
        <v>1216.497810233049</v>
      </c>
      <c r="AH84" s="32">
        <v>0</v>
      </c>
      <c r="AI84" s="32">
        <v>0</v>
      </c>
      <c r="AJ84" s="32">
        <v>0</v>
      </c>
      <c r="AK84" s="32">
        <v>1149.3509999999951</v>
      </c>
      <c r="AL84" s="32">
        <v>0</v>
      </c>
      <c r="AM84" s="32">
        <v>0</v>
      </c>
      <c r="AN84" s="32">
        <v>0</v>
      </c>
      <c r="AO84" s="32">
        <v>0</v>
      </c>
      <c r="AP84" s="32">
        <v>525.3849999999984</v>
      </c>
      <c r="AQ84" s="32">
        <v>23.290999999999258</v>
      </c>
      <c r="AR84" s="32">
        <v>0</v>
      </c>
      <c r="AS84" s="32">
        <v>9.1000000000000227</v>
      </c>
      <c r="AT84" s="32">
        <v>0.77499999999997726</v>
      </c>
      <c r="AU84" s="32">
        <v>0</v>
      </c>
      <c r="AV84" s="32">
        <v>0</v>
      </c>
      <c r="AW84" s="32">
        <v>0</v>
      </c>
      <c r="AX84" s="32">
        <v>3.9165148561733076</v>
      </c>
      <c r="AY84" s="32">
        <v>0.34948514382540452</v>
      </c>
      <c r="AZ84" s="32">
        <v>0</v>
      </c>
      <c r="BA84" s="32">
        <v>0</v>
      </c>
      <c r="BB84" s="32">
        <v>0</v>
      </c>
      <c r="BC84" s="32">
        <v>0</v>
      </c>
      <c r="BD84" s="32">
        <v>0</v>
      </c>
      <c r="BE84" s="32">
        <v>0.41299999999864667</v>
      </c>
      <c r="BF84" s="32">
        <v>0</v>
      </c>
      <c r="DE84" s="32">
        <v>100.03400000000147</v>
      </c>
      <c r="DG84" s="32">
        <v>0</v>
      </c>
      <c r="DI84" s="19">
        <v>6079.4429999999938</v>
      </c>
    </row>
    <row r="85" spans="1:113" ht="13.5" customHeight="1" x14ac:dyDescent="0.2">
      <c r="A85" s="158"/>
      <c r="B85" s="159"/>
      <c r="C85" s="153" t="s">
        <v>29</v>
      </c>
      <c r="D85" s="154"/>
      <c r="E85" s="154"/>
      <c r="F85" s="155"/>
      <c r="G85" s="8">
        <v>81</v>
      </c>
      <c r="Y85" s="32">
        <v>0.92879745323820606</v>
      </c>
      <c r="Z85" s="32">
        <v>6.2840612451633557</v>
      </c>
      <c r="AA85" s="32">
        <v>2.1427228915507364</v>
      </c>
      <c r="AB85" s="32">
        <v>1.2413987020311748</v>
      </c>
      <c r="AC85" s="32">
        <v>3.4204968856832538</v>
      </c>
      <c r="AD85" s="32">
        <v>2.336501790126333</v>
      </c>
      <c r="AE85" s="32">
        <v>2.33224127479484</v>
      </c>
      <c r="AF85" s="32">
        <v>8.7307797574124741</v>
      </c>
      <c r="AH85" s="32">
        <v>0</v>
      </c>
      <c r="AI85" s="32">
        <v>0</v>
      </c>
      <c r="AJ85" s="32">
        <v>0</v>
      </c>
      <c r="AK85" s="32">
        <v>0</v>
      </c>
      <c r="AL85" s="32">
        <v>0</v>
      </c>
      <c r="AM85" s="32">
        <v>0</v>
      </c>
      <c r="AN85" s="32">
        <v>0</v>
      </c>
      <c r="AO85" s="32">
        <v>0</v>
      </c>
      <c r="AP85" s="32">
        <v>0</v>
      </c>
      <c r="AQ85" s="32">
        <v>2.8999999999996362E-2</v>
      </c>
      <c r="AR85" s="32">
        <v>504.57099999999991</v>
      </c>
      <c r="AS85" s="32">
        <v>0.56899999999995998</v>
      </c>
      <c r="AT85" s="32">
        <v>128.30000000000001</v>
      </c>
      <c r="AU85" s="32">
        <v>0</v>
      </c>
      <c r="AV85" s="32">
        <v>0</v>
      </c>
      <c r="AW85" s="32">
        <v>0</v>
      </c>
      <c r="AX85" s="32">
        <v>0</v>
      </c>
      <c r="AY85" s="32">
        <v>0</v>
      </c>
      <c r="AZ85" s="32">
        <v>0</v>
      </c>
      <c r="BA85" s="32">
        <v>0</v>
      </c>
      <c r="BB85" s="32">
        <v>0</v>
      </c>
      <c r="BC85" s="32">
        <v>0</v>
      </c>
      <c r="BD85" s="32">
        <v>0</v>
      </c>
      <c r="BE85" s="32">
        <v>0</v>
      </c>
      <c r="BF85" s="32">
        <v>0</v>
      </c>
      <c r="DE85" s="32">
        <v>95.411000000000058</v>
      </c>
      <c r="DG85" s="32">
        <v>0</v>
      </c>
      <c r="DI85" s="19">
        <v>756.29700000000025</v>
      </c>
    </row>
    <row r="86" spans="1:113" x14ac:dyDescent="0.2">
      <c r="A86" s="158"/>
      <c r="B86" s="159"/>
      <c r="C86" s="153" t="s">
        <v>30</v>
      </c>
      <c r="D86" s="154"/>
      <c r="E86" s="154"/>
      <c r="F86" s="155"/>
      <c r="G86" s="8">
        <v>82</v>
      </c>
      <c r="Y86" s="32">
        <v>12.685693214492623</v>
      </c>
      <c r="Z86" s="32">
        <v>53.764919313552831</v>
      </c>
      <c r="AA86" s="32">
        <v>17.614083436786611</v>
      </c>
      <c r="AB86" s="32">
        <v>24.886851984898886</v>
      </c>
      <c r="AC86" s="32">
        <v>31.555537272274915</v>
      </c>
      <c r="AD86" s="32">
        <v>20.443222012403218</v>
      </c>
      <c r="AE86" s="32">
        <v>30.99153976529286</v>
      </c>
      <c r="AF86" s="32">
        <v>64.186153000298219</v>
      </c>
      <c r="AH86" s="32">
        <v>0</v>
      </c>
      <c r="AI86" s="32">
        <v>0</v>
      </c>
      <c r="AJ86" s="32">
        <v>0</v>
      </c>
      <c r="AK86" s="32">
        <v>0</v>
      </c>
      <c r="AL86" s="32">
        <v>0</v>
      </c>
      <c r="AM86" s="32">
        <v>7.0000000014260877E-3</v>
      </c>
      <c r="AN86" s="32">
        <v>0</v>
      </c>
      <c r="AO86" s="32">
        <v>0</v>
      </c>
      <c r="AP86" s="32">
        <v>14.786999999996624</v>
      </c>
      <c r="AQ86" s="32">
        <v>0</v>
      </c>
      <c r="AR86" s="32">
        <v>0</v>
      </c>
      <c r="AS86" s="32">
        <v>32.875999999999976</v>
      </c>
      <c r="AT86" s="32">
        <v>8.3999999999996078E-2</v>
      </c>
      <c r="AU86" s="32">
        <v>0</v>
      </c>
      <c r="AV86" s="32">
        <v>0</v>
      </c>
      <c r="AW86" s="32">
        <v>0</v>
      </c>
      <c r="AX86" s="32">
        <v>5.4490474134472606</v>
      </c>
      <c r="AY86" s="32">
        <v>0.36995258655088037</v>
      </c>
      <c r="AZ86" s="32">
        <v>0</v>
      </c>
      <c r="BA86" s="32">
        <v>0</v>
      </c>
      <c r="BB86" s="32">
        <v>0</v>
      </c>
      <c r="BC86" s="32">
        <v>0</v>
      </c>
      <c r="BD86" s="32">
        <v>0</v>
      </c>
      <c r="BE86" s="32">
        <v>0</v>
      </c>
      <c r="BF86" s="32">
        <v>0</v>
      </c>
      <c r="DE86" s="32">
        <v>3.9120000000002619</v>
      </c>
      <c r="DG86" s="32">
        <v>0</v>
      </c>
      <c r="DI86" s="19">
        <v>313.61299999999659</v>
      </c>
    </row>
    <row r="87" spans="1:113" ht="13.5" customHeight="1" x14ac:dyDescent="0.2">
      <c r="A87" s="158"/>
      <c r="B87" s="159"/>
      <c r="C87" s="153" t="s">
        <v>31</v>
      </c>
      <c r="D87" s="154"/>
      <c r="E87" s="154"/>
      <c r="F87" s="155"/>
      <c r="G87" s="8">
        <v>83</v>
      </c>
      <c r="Y87" s="32">
        <v>0</v>
      </c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2">
        <v>0</v>
      </c>
      <c r="AF87" s="32">
        <v>0</v>
      </c>
      <c r="AH87" s="32">
        <v>0</v>
      </c>
      <c r="AI87" s="32">
        <v>0</v>
      </c>
      <c r="AJ87" s="32">
        <v>0</v>
      </c>
      <c r="AK87" s="32">
        <v>0</v>
      </c>
      <c r="AL87" s="32">
        <v>0</v>
      </c>
      <c r="AM87" s="32">
        <v>0</v>
      </c>
      <c r="AN87" s="32">
        <v>19384.993999999999</v>
      </c>
      <c r="AO87" s="32">
        <v>0</v>
      </c>
      <c r="AP87" s="32">
        <v>0</v>
      </c>
      <c r="AQ87" s="32">
        <v>0</v>
      </c>
      <c r="AR87" s="32">
        <v>0</v>
      </c>
      <c r="AS87" s="32">
        <v>4523.8439999999973</v>
      </c>
      <c r="AT87" s="32">
        <v>106835.166</v>
      </c>
      <c r="AU87" s="32">
        <v>154.09700000000157</v>
      </c>
      <c r="AV87" s="32">
        <v>0</v>
      </c>
      <c r="AW87" s="32">
        <v>0</v>
      </c>
      <c r="AX87" s="32">
        <v>0</v>
      </c>
      <c r="AY87" s="32">
        <v>8.1389999999999993</v>
      </c>
      <c r="AZ87" s="32">
        <v>5.9009999999999962</v>
      </c>
      <c r="BA87" s="32">
        <v>0</v>
      </c>
      <c r="BB87" s="32">
        <v>0</v>
      </c>
      <c r="BC87" s="32">
        <v>0</v>
      </c>
      <c r="BD87" s="32">
        <v>0</v>
      </c>
      <c r="BE87" s="32">
        <v>0</v>
      </c>
      <c r="BF87" s="32">
        <v>0</v>
      </c>
      <c r="DE87" s="32">
        <v>4182.9140000000043</v>
      </c>
      <c r="DG87" s="32">
        <v>0</v>
      </c>
      <c r="DI87" s="19">
        <v>135095.05499999999</v>
      </c>
    </row>
    <row r="88" spans="1:113" ht="13.5" customHeight="1" x14ac:dyDescent="0.2">
      <c r="A88" s="158"/>
      <c r="B88" s="159"/>
      <c r="C88" s="153" t="s">
        <v>32</v>
      </c>
      <c r="D88" s="154"/>
      <c r="E88" s="154"/>
      <c r="F88" s="155"/>
      <c r="G88" s="8">
        <v>84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H88" s="32"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21.130999999999972</v>
      </c>
      <c r="AQ88" s="32">
        <v>0</v>
      </c>
      <c r="AR88" s="32">
        <v>0</v>
      </c>
      <c r="AS88" s="32">
        <v>31.968000000000018</v>
      </c>
      <c r="AT88" s="32">
        <v>5907.3580000000002</v>
      </c>
      <c r="AU88" s="32">
        <v>0</v>
      </c>
      <c r="AV88" s="32">
        <v>2016.7079999999987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32">
        <v>0</v>
      </c>
      <c r="BD88" s="32">
        <v>0</v>
      </c>
      <c r="BE88" s="32">
        <v>0</v>
      </c>
      <c r="BF88" s="32">
        <v>0</v>
      </c>
      <c r="DE88" s="32">
        <v>154.49</v>
      </c>
      <c r="DG88" s="32">
        <v>0</v>
      </c>
      <c r="DI88" s="19">
        <v>8131.6549999999988</v>
      </c>
    </row>
    <row r="89" spans="1:113" ht="13.5" customHeight="1" x14ac:dyDescent="0.2">
      <c r="A89" s="158"/>
      <c r="B89" s="159"/>
      <c r="C89" s="153" t="s">
        <v>33</v>
      </c>
      <c r="D89" s="154"/>
      <c r="E89" s="154"/>
      <c r="F89" s="155"/>
      <c r="G89" s="8">
        <v>85</v>
      </c>
      <c r="Y89" s="32">
        <v>3102.7909706166797</v>
      </c>
      <c r="Z89" s="32">
        <v>13112.510890393254</v>
      </c>
      <c r="AA89" s="32">
        <v>6849.0312508504985</v>
      </c>
      <c r="AB89" s="32">
        <v>5826.3972761281775</v>
      </c>
      <c r="AC89" s="32">
        <v>9213.7212640091257</v>
      </c>
      <c r="AD89" s="32">
        <v>7829.239432173842</v>
      </c>
      <c r="AE89" s="32">
        <v>7030.5740577647239</v>
      </c>
      <c r="AF89" s="32">
        <v>16313.37185806368</v>
      </c>
      <c r="AH89" s="32">
        <v>0</v>
      </c>
      <c r="AI89" s="32">
        <v>0</v>
      </c>
      <c r="AJ89" s="32">
        <v>0</v>
      </c>
      <c r="AK89" s="32">
        <v>5437.9579999999914</v>
      </c>
      <c r="AL89" s="32">
        <v>0</v>
      </c>
      <c r="AM89" s="32">
        <v>135.75500000000102</v>
      </c>
      <c r="AN89" s="32">
        <v>0</v>
      </c>
      <c r="AO89" s="32">
        <v>0</v>
      </c>
      <c r="AP89" s="32">
        <v>8007.1110000000044</v>
      </c>
      <c r="AQ89" s="32">
        <v>0.11200000000008004</v>
      </c>
      <c r="AR89" s="32">
        <v>0.42799999999999727</v>
      </c>
      <c r="AS89" s="32">
        <v>0.69200000000000728</v>
      </c>
      <c r="AT89" s="32">
        <v>472.23500000000001</v>
      </c>
      <c r="AU89" s="32">
        <v>0</v>
      </c>
      <c r="AV89" s="32">
        <v>0</v>
      </c>
      <c r="AW89" s="32">
        <v>0</v>
      </c>
      <c r="AX89" s="32">
        <v>965.79992279664293</v>
      </c>
      <c r="AY89" s="32">
        <v>94.527077203356384</v>
      </c>
      <c r="AZ89" s="32">
        <v>1.0000000000047748E-3</v>
      </c>
      <c r="BA89" s="32">
        <v>0</v>
      </c>
      <c r="BB89" s="32">
        <v>0</v>
      </c>
      <c r="BC89" s="32">
        <v>0</v>
      </c>
      <c r="BD89" s="32">
        <v>0</v>
      </c>
      <c r="BE89" s="32">
        <v>173.39500000000001</v>
      </c>
      <c r="BF89" s="32">
        <v>0</v>
      </c>
      <c r="DE89" s="32">
        <v>1132.1280000000006</v>
      </c>
      <c r="DG89" s="32">
        <v>0</v>
      </c>
      <c r="DI89" s="19">
        <v>85697.77899999998</v>
      </c>
    </row>
    <row r="90" spans="1:113" ht="13.5" customHeight="1" x14ac:dyDescent="0.2">
      <c r="A90" s="158"/>
      <c r="B90" s="159"/>
      <c r="C90" s="153" t="s">
        <v>34</v>
      </c>
      <c r="D90" s="154"/>
      <c r="E90" s="154"/>
      <c r="F90" s="155"/>
      <c r="G90" s="8">
        <v>86</v>
      </c>
      <c r="Y90" s="32">
        <v>500.36645688830231</v>
      </c>
      <c r="Z90" s="32">
        <v>3117.7598533820988</v>
      </c>
      <c r="AA90" s="32">
        <v>1203.0062407180355</v>
      </c>
      <c r="AB90" s="32">
        <v>986.34791225592721</v>
      </c>
      <c r="AC90" s="32">
        <v>2028.4404271753624</v>
      </c>
      <c r="AD90" s="32">
        <v>1453.5705854622761</v>
      </c>
      <c r="AE90" s="32">
        <v>1400.2934717963378</v>
      </c>
      <c r="AF90" s="32">
        <v>4054.9610523216602</v>
      </c>
      <c r="AH90" s="32">
        <v>46.871000000000095</v>
      </c>
      <c r="AI90" s="32">
        <v>0.29200000000000159</v>
      </c>
      <c r="AJ90" s="32">
        <v>0.58799999999999386</v>
      </c>
      <c r="AK90" s="32">
        <v>0</v>
      </c>
      <c r="AL90" s="32">
        <v>0</v>
      </c>
      <c r="AM90" s="32">
        <v>3.9860000000000007</v>
      </c>
      <c r="AN90" s="32">
        <v>0.11500000000000909</v>
      </c>
      <c r="AO90" s="32">
        <v>1.2000000000000455E-2</v>
      </c>
      <c r="AP90" s="32">
        <v>44.62700000000001</v>
      </c>
      <c r="AQ90" s="32">
        <v>6894.6500000000087</v>
      </c>
      <c r="AR90" s="32">
        <v>0.12400000000002365</v>
      </c>
      <c r="AS90" s="32">
        <v>223.86400000000003</v>
      </c>
      <c r="AT90" s="32">
        <v>1939.1849999999999</v>
      </c>
      <c r="AU90" s="32">
        <v>0</v>
      </c>
      <c r="AV90" s="32">
        <v>606.55899999999997</v>
      </c>
      <c r="AW90" s="32">
        <v>514.04399999999987</v>
      </c>
      <c r="AX90" s="32">
        <v>3.4117701719642355</v>
      </c>
      <c r="AY90" s="32">
        <v>0.21322982803565083</v>
      </c>
      <c r="AZ90" s="32">
        <v>6.8209999999999695</v>
      </c>
      <c r="BA90" s="32">
        <v>8.0319999999999823</v>
      </c>
      <c r="BB90" s="32">
        <v>14.81</v>
      </c>
      <c r="BC90" s="32">
        <v>0</v>
      </c>
      <c r="BD90" s="32">
        <v>3.7749999999999773</v>
      </c>
      <c r="BE90" s="32">
        <v>8.726150543330732</v>
      </c>
      <c r="BF90" s="32">
        <v>18.632849456669192</v>
      </c>
      <c r="DE90" s="32">
        <v>941.77300000000048</v>
      </c>
      <c r="DG90" s="32">
        <v>0</v>
      </c>
      <c r="DI90" s="19">
        <v>26025.858000000018</v>
      </c>
    </row>
    <row r="91" spans="1:113" ht="13.5" customHeight="1" x14ac:dyDescent="0.2">
      <c r="A91" s="158"/>
      <c r="B91" s="159"/>
      <c r="C91" s="153" t="s">
        <v>35</v>
      </c>
      <c r="D91" s="154"/>
      <c r="E91" s="154"/>
      <c r="F91" s="155"/>
      <c r="G91" s="8">
        <v>87</v>
      </c>
      <c r="Y91" s="32">
        <v>5.5160794166895899</v>
      </c>
      <c r="Z91" s="32">
        <v>72.797135415658616</v>
      </c>
      <c r="AA91" s="32">
        <v>14.855074903488953</v>
      </c>
      <c r="AB91" s="32">
        <v>23.497435245969275</v>
      </c>
      <c r="AC91" s="32">
        <v>41.650894286272077</v>
      </c>
      <c r="AD91" s="32">
        <v>20.198908411267297</v>
      </c>
      <c r="AE91" s="32">
        <v>26.264767994002284</v>
      </c>
      <c r="AF91" s="32">
        <v>114.77170432665528</v>
      </c>
      <c r="AH91" s="32">
        <v>0.32600000000000762</v>
      </c>
      <c r="AI91" s="32">
        <v>3.8729999999999905</v>
      </c>
      <c r="AJ91" s="32">
        <v>0</v>
      </c>
      <c r="AK91" s="32">
        <v>0</v>
      </c>
      <c r="AL91" s="32">
        <v>0</v>
      </c>
      <c r="AM91" s="32">
        <v>0</v>
      </c>
      <c r="AN91" s="32">
        <v>0</v>
      </c>
      <c r="AO91" s="32">
        <v>0</v>
      </c>
      <c r="AP91" s="32">
        <v>6.0999999999978627E-2</v>
      </c>
      <c r="AQ91" s="32">
        <v>4.0999999999996817E-2</v>
      </c>
      <c r="AR91" s="32">
        <v>334.25800000000163</v>
      </c>
      <c r="AS91" s="32">
        <v>3.3299999999999272</v>
      </c>
      <c r="AT91" s="32">
        <v>0</v>
      </c>
      <c r="AU91" s="32">
        <v>0</v>
      </c>
      <c r="AV91" s="32">
        <v>936.48700000000827</v>
      </c>
      <c r="AW91" s="32">
        <v>5.2849999999998545</v>
      </c>
      <c r="AX91" s="32">
        <v>0.18847302730464577</v>
      </c>
      <c r="AY91" s="32">
        <v>2.2526972695355418E-2</v>
      </c>
      <c r="AZ91" s="32">
        <v>0</v>
      </c>
      <c r="BA91" s="32">
        <v>0</v>
      </c>
      <c r="BB91" s="32">
        <v>0.1460000000000008</v>
      </c>
      <c r="BC91" s="32">
        <v>0</v>
      </c>
      <c r="BD91" s="32">
        <v>0</v>
      </c>
      <c r="BE91" s="32">
        <v>0.32499999999998863</v>
      </c>
      <c r="BF91" s="32">
        <v>0</v>
      </c>
      <c r="DE91" s="32">
        <v>3321.1950000000011</v>
      </c>
      <c r="DG91" s="32">
        <v>0</v>
      </c>
      <c r="DI91" s="19">
        <v>4925.0900000000138</v>
      </c>
    </row>
    <row r="92" spans="1:113" ht="13.5" customHeight="1" x14ac:dyDescent="0.2">
      <c r="A92" s="158"/>
      <c r="B92" s="159"/>
      <c r="C92" s="153" t="s">
        <v>36</v>
      </c>
      <c r="D92" s="154"/>
      <c r="E92" s="154"/>
      <c r="F92" s="155"/>
      <c r="G92" s="8">
        <v>88</v>
      </c>
      <c r="Y92" s="32">
        <v>2152.1121396616832</v>
      </c>
      <c r="Z92" s="32">
        <v>14966.276044125769</v>
      </c>
      <c r="AA92" s="32">
        <v>3769.6002334766608</v>
      </c>
      <c r="AB92" s="32">
        <v>2632.0780287392249</v>
      </c>
      <c r="AC92" s="32">
        <v>9911.7720454004757</v>
      </c>
      <c r="AD92" s="32">
        <v>4754.3937412845653</v>
      </c>
      <c r="AE92" s="32">
        <v>4653.3035819766083</v>
      </c>
      <c r="AF92" s="32">
        <v>18758.580185334995</v>
      </c>
      <c r="AH92" s="32">
        <v>1248.4479999999967</v>
      </c>
      <c r="AI92" s="32">
        <v>1.0339999999999918</v>
      </c>
      <c r="AJ92" s="32">
        <v>0.59999999999990905</v>
      </c>
      <c r="AK92" s="32">
        <v>0.68600000000000705</v>
      </c>
      <c r="AL92" s="32">
        <v>0.63700000000017099</v>
      </c>
      <c r="AM92" s="32">
        <v>309.14700000000016</v>
      </c>
      <c r="AN92" s="32">
        <v>17.345000000001164</v>
      </c>
      <c r="AO92" s="32">
        <v>4.3579999999999472</v>
      </c>
      <c r="AP92" s="32">
        <v>3352.2360000000008</v>
      </c>
      <c r="AQ92" s="32">
        <v>103.18099999999959</v>
      </c>
      <c r="AR92" s="32">
        <v>242.82</v>
      </c>
      <c r="AS92" s="32">
        <v>248894.73199999999</v>
      </c>
      <c r="AT92" s="32">
        <v>1983.2289999999994</v>
      </c>
      <c r="AU92" s="32">
        <v>485.00900000000001</v>
      </c>
      <c r="AV92" s="32">
        <v>98673.380999999965</v>
      </c>
      <c r="AW92" s="32">
        <v>4249.5610000000015</v>
      </c>
      <c r="AX92" s="32">
        <v>52.733020201662299</v>
      </c>
      <c r="AY92" s="32">
        <v>52.460979798337718</v>
      </c>
      <c r="AZ92" s="32">
        <v>60.048999999999978</v>
      </c>
      <c r="BA92" s="32">
        <v>9274.8579999999984</v>
      </c>
      <c r="BB92" s="32">
        <v>175.52099999999996</v>
      </c>
      <c r="BC92" s="32">
        <v>198.39600000000064</v>
      </c>
      <c r="BD92" s="32">
        <v>10227.012999999999</v>
      </c>
      <c r="BE92" s="32">
        <v>2349.7316685992373</v>
      </c>
      <c r="BF92" s="32">
        <v>36156.662331400752</v>
      </c>
      <c r="DE92" s="32">
        <v>169815.01499999998</v>
      </c>
      <c r="DG92" s="32">
        <v>0</v>
      </c>
      <c r="DI92" s="19">
        <v>649526.95999999985</v>
      </c>
    </row>
    <row r="93" spans="1:113" ht="13.5" customHeight="1" x14ac:dyDescent="0.2">
      <c r="A93" s="158"/>
      <c r="B93" s="159"/>
      <c r="C93" s="153" t="s">
        <v>37</v>
      </c>
      <c r="D93" s="154"/>
      <c r="E93" s="154"/>
      <c r="F93" s="155"/>
      <c r="G93" s="8">
        <v>89</v>
      </c>
      <c r="Y93" s="32">
        <v>3872.3208534873756</v>
      </c>
      <c r="Z93" s="32">
        <v>30807.122012535921</v>
      </c>
      <c r="AA93" s="32">
        <v>7106.1117282928644</v>
      </c>
      <c r="AB93" s="32">
        <v>7847.1731885430954</v>
      </c>
      <c r="AC93" s="32">
        <v>17193.494856387089</v>
      </c>
      <c r="AD93" s="32">
        <v>7759.40977598067</v>
      </c>
      <c r="AE93" s="32">
        <v>12257.415991187461</v>
      </c>
      <c r="AF93" s="32">
        <v>30654.106593585504</v>
      </c>
      <c r="AH93" s="32">
        <v>7285.1540000000005</v>
      </c>
      <c r="AI93" s="32">
        <v>14132.65</v>
      </c>
      <c r="AJ93" s="32">
        <v>9528.6049999999996</v>
      </c>
      <c r="AK93" s="32">
        <v>289.94900000000007</v>
      </c>
      <c r="AL93" s="32">
        <v>927.35199999999998</v>
      </c>
      <c r="AM93" s="32">
        <v>2842.777</v>
      </c>
      <c r="AN93" s="32">
        <v>1546.155</v>
      </c>
      <c r="AO93" s="32">
        <v>381.87</v>
      </c>
      <c r="AP93" s="32">
        <v>1913.8680000000004</v>
      </c>
      <c r="AQ93" s="32">
        <v>15378.326999999997</v>
      </c>
      <c r="AR93" s="32">
        <v>4241.8580000000002</v>
      </c>
      <c r="AS93" s="32">
        <v>42776.835999999996</v>
      </c>
      <c r="AT93" s="32">
        <v>97110.842999999993</v>
      </c>
      <c r="AU93" s="32">
        <v>6593.5760000000009</v>
      </c>
      <c r="AV93" s="32">
        <v>40495.641999999993</v>
      </c>
      <c r="AW93" s="32">
        <v>6442.0190000000002</v>
      </c>
      <c r="AX93" s="32">
        <v>250.36517623170448</v>
      </c>
      <c r="AY93" s="32">
        <v>30.081823768295408</v>
      </c>
      <c r="AZ93" s="32">
        <v>17179.341</v>
      </c>
      <c r="BA93" s="32">
        <v>16609.014000000003</v>
      </c>
      <c r="BB93" s="32">
        <v>386.40700000000004</v>
      </c>
      <c r="BC93" s="32">
        <v>442.64100000000008</v>
      </c>
      <c r="BD93" s="32">
        <v>1084.3020000000001</v>
      </c>
      <c r="BE93" s="32">
        <v>3680.5638021676605</v>
      </c>
      <c r="BF93" s="32">
        <v>2000.5851978323444</v>
      </c>
      <c r="DE93" s="32">
        <v>8730.4510000000009</v>
      </c>
      <c r="DG93" s="32">
        <v>41189.495999999999</v>
      </c>
      <c r="DI93" s="19">
        <v>460967.88399999996</v>
      </c>
    </row>
    <row r="94" spans="1:113" ht="13.5" customHeight="1" x14ac:dyDescent="0.2">
      <c r="A94" s="158"/>
      <c r="B94" s="159"/>
      <c r="C94" s="153" t="s">
        <v>38</v>
      </c>
      <c r="D94" s="154"/>
      <c r="E94" s="154"/>
      <c r="F94" s="155"/>
      <c r="G94" s="8">
        <v>90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32">
        <v>0</v>
      </c>
      <c r="BD94" s="32">
        <v>0</v>
      </c>
      <c r="BE94" s="32">
        <v>0</v>
      </c>
      <c r="BF94" s="32">
        <v>0</v>
      </c>
      <c r="DE94" s="32">
        <v>0</v>
      </c>
      <c r="DG94" s="32">
        <v>0</v>
      </c>
      <c r="DI94" s="19">
        <v>0</v>
      </c>
    </row>
    <row r="95" spans="1:113" x14ac:dyDescent="0.2">
      <c r="A95" s="158"/>
      <c r="B95" s="159"/>
      <c r="C95" s="153" t="s">
        <v>39</v>
      </c>
      <c r="D95" s="154"/>
      <c r="E95" s="154"/>
      <c r="F95" s="155"/>
      <c r="G95" s="8">
        <v>91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H95" s="32"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  <c r="AQ95" s="32">
        <v>0</v>
      </c>
      <c r="AR95" s="32">
        <v>0</v>
      </c>
      <c r="AS95" s="32">
        <v>0</v>
      </c>
      <c r="AT95" s="32">
        <v>0</v>
      </c>
      <c r="AU95" s="32">
        <v>0</v>
      </c>
      <c r="AV95" s="32">
        <v>0</v>
      </c>
      <c r="AW95" s="32">
        <v>0</v>
      </c>
      <c r="AX95" s="32">
        <v>0</v>
      </c>
      <c r="AY95" s="32">
        <v>0</v>
      </c>
      <c r="AZ95" s="32">
        <v>0</v>
      </c>
      <c r="BA95" s="32">
        <v>0</v>
      </c>
      <c r="BB95" s="32">
        <v>0</v>
      </c>
      <c r="BC95" s="32">
        <v>0</v>
      </c>
      <c r="BD95" s="32">
        <v>0</v>
      </c>
      <c r="BE95" s="32">
        <v>0</v>
      </c>
      <c r="BF95" s="32">
        <v>0</v>
      </c>
      <c r="DE95" s="32">
        <v>0</v>
      </c>
      <c r="DG95" s="32">
        <v>0</v>
      </c>
      <c r="DI95" s="19">
        <v>0</v>
      </c>
    </row>
    <row r="96" spans="1:113" ht="13.5" customHeight="1" x14ac:dyDescent="0.2">
      <c r="A96" s="158"/>
      <c r="B96" s="159"/>
      <c r="C96" s="153" t="s">
        <v>40</v>
      </c>
      <c r="D96" s="154"/>
      <c r="E96" s="154"/>
      <c r="F96" s="155"/>
      <c r="G96" s="8">
        <v>92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H96" s="32"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0</v>
      </c>
      <c r="AN96" s="32">
        <v>0</v>
      </c>
      <c r="AO96" s="32">
        <v>0</v>
      </c>
      <c r="AP96" s="32">
        <v>0</v>
      </c>
      <c r="AQ96" s="32">
        <v>0</v>
      </c>
      <c r="AR96" s="32">
        <v>0</v>
      </c>
      <c r="AS96" s="32">
        <v>0</v>
      </c>
      <c r="AT96" s="32">
        <v>0</v>
      </c>
      <c r="AU96" s="32">
        <v>0</v>
      </c>
      <c r="AV96" s="32">
        <v>0</v>
      </c>
      <c r="AW96" s="32">
        <v>0</v>
      </c>
      <c r="AX96" s="32">
        <v>0</v>
      </c>
      <c r="AY96" s="32">
        <v>0</v>
      </c>
      <c r="AZ96" s="32">
        <v>0</v>
      </c>
      <c r="BA96" s="32">
        <v>0</v>
      </c>
      <c r="BB96" s="32">
        <v>0</v>
      </c>
      <c r="BC96" s="32">
        <v>0</v>
      </c>
      <c r="BD96" s="32">
        <v>0</v>
      </c>
      <c r="BE96" s="32">
        <v>0</v>
      </c>
      <c r="BF96" s="32">
        <v>0</v>
      </c>
      <c r="DE96" s="32">
        <v>0</v>
      </c>
      <c r="DG96" s="32">
        <v>0</v>
      </c>
      <c r="DI96" s="19">
        <v>0</v>
      </c>
    </row>
    <row r="97" spans="1:116" x14ac:dyDescent="0.2">
      <c r="A97" s="158"/>
      <c r="B97" s="159"/>
      <c r="C97" s="153" t="s">
        <v>41</v>
      </c>
      <c r="D97" s="154"/>
      <c r="E97" s="154"/>
      <c r="F97" s="155"/>
      <c r="G97" s="8">
        <v>93</v>
      </c>
      <c r="Y97" s="32">
        <v>4.6494036159895833</v>
      </c>
      <c r="Z97" s="32">
        <v>103.8864829956072</v>
      </c>
      <c r="AA97" s="32">
        <v>13.284500293448177</v>
      </c>
      <c r="AB97" s="32">
        <v>73.109057845435316</v>
      </c>
      <c r="AC97" s="32">
        <v>166.96202203407918</v>
      </c>
      <c r="AD97" s="32">
        <v>37.430383109306121</v>
      </c>
      <c r="AE97" s="32">
        <v>31.16107386716811</v>
      </c>
      <c r="AF97" s="32">
        <v>67.687872609336537</v>
      </c>
      <c r="AH97" s="32">
        <v>729.82796966537171</v>
      </c>
      <c r="AI97" s="32">
        <v>0</v>
      </c>
      <c r="AJ97" s="32">
        <v>1.1274900500581282</v>
      </c>
      <c r="AK97" s="32">
        <v>0</v>
      </c>
      <c r="AL97" s="32">
        <v>38.147362583168992</v>
      </c>
      <c r="AM97" s="32">
        <v>0</v>
      </c>
      <c r="AN97" s="32">
        <v>1.5005358584837349</v>
      </c>
      <c r="AO97" s="32">
        <v>0.16742583895575081</v>
      </c>
      <c r="AP97" s="32">
        <v>93.298270222162046</v>
      </c>
      <c r="AQ97" s="32">
        <v>84.929899389303273</v>
      </c>
      <c r="AR97" s="32">
        <v>33.986111349365615</v>
      </c>
      <c r="AS97" s="32">
        <v>166.02015887185371</v>
      </c>
      <c r="AT97" s="32">
        <v>119.06995149282648</v>
      </c>
      <c r="AU97" s="32">
        <v>5.453456604704364</v>
      </c>
      <c r="AV97" s="32">
        <v>407.4593142175936</v>
      </c>
      <c r="AW97" s="32">
        <v>5495.3873380702844</v>
      </c>
      <c r="AX97" s="32">
        <v>17.976664930850092</v>
      </c>
      <c r="AY97" s="32">
        <v>25.911086258273784</v>
      </c>
      <c r="AZ97" s="32">
        <v>16.541284807071293</v>
      </c>
      <c r="BA97" s="32">
        <v>172.98014088326136</v>
      </c>
      <c r="BB97" s="32">
        <v>163.03387331202362</v>
      </c>
      <c r="BC97" s="32">
        <v>124.39578191250405</v>
      </c>
      <c r="BD97" s="32">
        <v>109.91472739147889</v>
      </c>
      <c r="BE97" s="32">
        <v>153.31459795677165</v>
      </c>
      <c r="BF97" s="32">
        <v>97.757696221692868</v>
      </c>
      <c r="DE97" s="32">
        <v>0</v>
      </c>
      <c r="DG97" s="32">
        <v>0</v>
      </c>
      <c r="DI97" s="19">
        <v>8556.3719342584282</v>
      </c>
    </row>
    <row r="98" spans="1:116" x14ac:dyDescent="0.2">
      <c r="A98" s="158"/>
      <c r="B98" s="159"/>
      <c r="C98" s="153" t="s">
        <v>42</v>
      </c>
      <c r="D98" s="154"/>
      <c r="E98" s="154"/>
      <c r="F98" s="155"/>
      <c r="G98" s="8">
        <v>94</v>
      </c>
      <c r="Y98" s="32">
        <v>76.061113896275216</v>
      </c>
      <c r="Z98" s="32">
        <v>1697.2610252757843</v>
      </c>
      <c r="AA98" s="32">
        <v>634.57697864449699</v>
      </c>
      <c r="AB98" s="32">
        <v>1463.1414136640924</v>
      </c>
      <c r="AC98" s="32">
        <v>2431.6749034168579</v>
      </c>
      <c r="AD98" s="32">
        <v>1501.6485148851109</v>
      </c>
      <c r="AE98" s="32">
        <v>2259.6958942205483</v>
      </c>
      <c r="AF98" s="32">
        <v>4844.2823596264661</v>
      </c>
      <c r="AH98" s="32">
        <v>171.21403033462821</v>
      </c>
      <c r="AI98" s="32">
        <v>0</v>
      </c>
      <c r="AJ98" s="32">
        <v>0.15350994994187417</v>
      </c>
      <c r="AK98" s="32">
        <v>0</v>
      </c>
      <c r="AL98" s="32">
        <v>2.2036374168310138</v>
      </c>
      <c r="AM98" s="32">
        <v>0</v>
      </c>
      <c r="AN98" s="32">
        <v>12.73446414151627</v>
      </c>
      <c r="AO98" s="32">
        <v>6.5741610441172327E-3</v>
      </c>
      <c r="AP98" s="32">
        <v>17.738729777838216</v>
      </c>
      <c r="AQ98" s="32">
        <v>20.254100610696526</v>
      </c>
      <c r="AR98" s="32">
        <v>0.34188865063422025</v>
      </c>
      <c r="AS98" s="32">
        <v>30.446841128146502</v>
      </c>
      <c r="AT98" s="32">
        <v>21.005048507173569</v>
      </c>
      <c r="AU98" s="32">
        <v>2.8635433952956291</v>
      </c>
      <c r="AV98" s="32">
        <v>68.273685782405892</v>
      </c>
      <c r="AW98" s="32">
        <v>733.08266192971655</v>
      </c>
      <c r="AX98" s="32">
        <v>13.723895128603459</v>
      </c>
      <c r="AY98" s="32">
        <v>3.1233536822326524</v>
      </c>
      <c r="AZ98" s="32">
        <v>1.343715192928812</v>
      </c>
      <c r="BA98" s="32">
        <v>59.180859116738702</v>
      </c>
      <c r="BB98" s="32">
        <v>23.86912668797639</v>
      </c>
      <c r="BC98" s="32">
        <v>67.84521808749588</v>
      </c>
      <c r="BD98" s="32">
        <v>28.536272608521244</v>
      </c>
      <c r="BE98" s="32">
        <v>22.938184305993587</v>
      </c>
      <c r="BF98" s="32">
        <v>31.999521515541971</v>
      </c>
      <c r="DE98" s="32">
        <v>0</v>
      </c>
      <c r="DG98" s="32">
        <v>0</v>
      </c>
      <c r="DI98" s="19">
        <v>16241.221065741529</v>
      </c>
    </row>
    <row r="99" spans="1:116" x14ac:dyDescent="0.2">
      <c r="A99" s="158"/>
      <c r="B99" s="159"/>
      <c r="C99" s="153" t="s">
        <v>43</v>
      </c>
      <c r="D99" s="154"/>
      <c r="E99" s="154"/>
      <c r="F99" s="155"/>
      <c r="G99" s="8">
        <v>95</v>
      </c>
      <c r="Y99" s="32">
        <v>4.893385760973552</v>
      </c>
      <c r="Z99" s="32">
        <v>41.505042857961506</v>
      </c>
      <c r="AA99" s="32">
        <v>34.593386886341264</v>
      </c>
      <c r="AB99" s="32">
        <v>54.454854289825832</v>
      </c>
      <c r="AC99" s="32">
        <v>68.283725512596178</v>
      </c>
      <c r="AD99" s="32">
        <v>46.332765428675351</v>
      </c>
      <c r="AE99" s="32">
        <v>142.40990687305236</v>
      </c>
      <c r="AF99" s="32">
        <v>262.28993239056558</v>
      </c>
      <c r="AH99" s="32">
        <v>17.016000000000531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3.3810000000000855</v>
      </c>
      <c r="AO99" s="32">
        <v>0</v>
      </c>
      <c r="AP99" s="32">
        <v>23.239000000000033</v>
      </c>
      <c r="AQ99" s="32">
        <v>25.547000000000025</v>
      </c>
      <c r="AR99" s="32">
        <v>48.153000000000247</v>
      </c>
      <c r="AS99" s="32">
        <v>160.72899999999936</v>
      </c>
      <c r="AT99" s="32">
        <v>58.30600000000004</v>
      </c>
      <c r="AU99" s="32">
        <v>2.34699999999998</v>
      </c>
      <c r="AV99" s="32">
        <v>37.007999999999811</v>
      </c>
      <c r="AW99" s="32">
        <v>280.43600000000151</v>
      </c>
      <c r="AX99" s="32">
        <v>5.4296666192102379</v>
      </c>
      <c r="AY99" s="32">
        <v>3.3743333807897571</v>
      </c>
      <c r="AZ99" s="32">
        <v>0.74800000000004729</v>
      </c>
      <c r="BA99" s="32">
        <v>8.2210000000000036</v>
      </c>
      <c r="BB99" s="32">
        <v>2.8999999999996362E-2</v>
      </c>
      <c r="BC99" s="32">
        <v>18.116999999999962</v>
      </c>
      <c r="BD99" s="32">
        <v>13.516999999999825</v>
      </c>
      <c r="BE99" s="32">
        <v>49.412061919159214</v>
      </c>
      <c r="BF99" s="32">
        <v>3.8539380808407486</v>
      </c>
      <c r="DE99" s="32">
        <v>0</v>
      </c>
      <c r="DG99" s="32">
        <v>0</v>
      </c>
      <c r="DI99" s="19">
        <v>1413.6269999999931</v>
      </c>
    </row>
    <row r="100" spans="1:116" ht="13.5" customHeight="1" x14ac:dyDescent="0.2">
      <c r="A100" s="158"/>
      <c r="B100" s="159"/>
      <c r="C100" s="153" t="s">
        <v>44</v>
      </c>
      <c r="D100" s="154"/>
      <c r="E100" s="154"/>
      <c r="F100" s="155"/>
      <c r="G100" s="8">
        <v>96</v>
      </c>
      <c r="Y100" s="32">
        <v>190.9731650394188</v>
      </c>
      <c r="Z100" s="32">
        <v>5498.5667499651954</v>
      </c>
      <c r="AA100" s="32">
        <v>1234.3666457151987</v>
      </c>
      <c r="AB100" s="32">
        <v>2211.5874425310581</v>
      </c>
      <c r="AC100" s="32">
        <v>4298.9297398041026</v>
      </c>
      <c r="AD100" s="32">
        <v>1710.7906377308884</v>
      </c>
      <c r="AE100" s="32">
        <v>2992.0581481384675</v>
      </c>
      <c r="AF100" s="32">
        <v>8837.2154710756604</v>
      </c>
      <c r="AH100" s="32">
        <v>4109.0149999999994</v>
      </c>
      <c r="AI100" s="32">
        <v>0</v>
      </c>
      <c r="AJ100" s="32">
        <v>8.6699999999999875</v>
      </c>
      <c r="AK100" s="32">
        <v>0</v>
      </c>
      <c r="AL100" s="32">
        <v>0</v>
      </c>
      <c r="AM100" s="32">
        <v>0</v>
      </c>
      <c r="AN100" s="32">
        <v>1704.5219999999999</v>
      </c>
      <c r="AO100" s="32">
        <v>0</v>
      </c>
      <c r="AP100" s="32">
        <v>1897.1990000000001</v>
      </c>
      <c r="AQ100" s="32">
        <v>1643.8310000000001</v>
      </c>
      <c r="AR100" s="32">
        <v>2415.5110000000004</v>
      </c>
      <c r="AS100" s="32">
        <v>6661.48</v>
      </c>
      <c r="AT100" s="32">
        <v>2996.7089999999998</v>
      </c>
      <c r="AU100" s="32">
        <v>32.420999999999992</v>
      </c>
      <c r="AV100" s="32">
        <v>955.14199999999983</v>
      </c>
      <c r="AW100" s="32">
        <v>7634.9819999999963</v>
      </c>
      <c r="AX100" s="32">
        <v>3.3837630253712234</v>
      </c>
      <c r="AY100" s="32">
        <v>4.6042369746287761</v>
      </c>
      <c r="AZ100" s="32">
        <v>1618.127</v>
      </c>
      <c r="BA100" s="32">
        <v>2407.8529999999992</v>
      </c>
      <c r="BB100" s="32">
        <v>853.52200000000039</v>
      </c>
      <c r="BC100" s="32">
        <v>924.27500000000055</v>
      </c>
      <c r="BD100" s="32">
        <v>659.39099999999962</v>
      </c>
      <c r="BE100" s="32">
        <v>878.3217432174979</v>
      </c>
      <c r="BF100" s="32">
        <v>776.27525678250254</v>
      </c>
      <c r="DE100" s="32">
        <v>0</v>
      </c>
      <c r="DG100" s="32">
        <v>0</v>
      </c>
      <c r="DI100" s="19">
        <v>65159.722999999976</v>
      </c>
    </row>
    <row r="101" spans="1:116" x14ac:dyDescent="0.2">
      <c r="A101" s="158"/>
      <c r="B101" s="159"/>
      <c r="C101" s="153" t="s">
        <v>45</v>
      </c>
      <c r="D101" s="154"/>
      <c r="E101" s="154"/>
      <c r="F101" s="155"/>
      <c r="G101" s="8">
        <v>97</v>
      </c>
      <c r="Y101" s="32">
        <v>58.325952823586121</v>
      </c>
      <c r="Z101" s="32">
        <v>474.46249316797019</v>
      </c>
      <c r="AA101" s="32">
        <v>157.4782382166141</v>
      </c>
      <c r="AB101" s="32">
        <v>244.44732350654749</v>
      </c>
      <c r="AC101" s="32">
        <v>407.33451422537291</v>
      </c>
      <c r="AD101" s="32">
        <v>166.94498990700507</v>
      </c>
      <c r="AE101" s="32">
        <v>273.25343275479673</v>
      </c>
      <c r="AF101" s="32">
        <v>725.88405539810697</v>
      </c>
      <c r="AH101" s="32">
        <v>88.014000000000124</v>
      </c>
      <c r="AI101" s="32">
        <v>0</v>
      </c>
      <c r="AJ101" s="32">
        <v>0</v>
      </c>
      <c r="AK101" s="32">
        <v>0</v>
      </c>
      <c r="AL101" s="32">
        <v>0</v>
      </c>
      <c r="AM101" s="32">
        <v>0</v>
      </c>
      <c r="AN101" s="32">
        <v>1.8389999999999986</v>
      </c>
      <c r="AO101" s="32">
        <v>0</v>
      </c>
      <c r="AP101" s="32">
        <v>318.26900000000001</v>
      </c>
      <c r="AQ101" s="32">
        <v>318.64700000000005</v>
      </c>
      <c r="AR101" s="32">
        <v>607.60099999999989</v>
      </c>
      <c r="AS101" s="32">
        <v>1010.455</v>
      </c>
      <c r="AT101" s="32">
        <v>454.33399999999995</v>
      </c>
      <c r="AU101" s="32">
        <v>0.85400000000000009</v>
      </c>
      <c r="AV101" s="32">
        <v>0</v>
      </c>
      <c r="AW101" s="32">
        <v>517.52700000000027</v>
      </c>
      <c r="AX101" s="32">
        <v>3.6012182469654341</v>
      </c>
      <c r="AY101" s="32">
        <v>8.5827817530345705</v>
      </c>
      <c r="AZ101" s="32">
        <v>45.713999999999942</v>
      </c>
      <c r="BA101" s="32">
        <v>5004.7260000000006</v>
      </c>
      <c r="BB101" s="32">
        <v>771.13800000000037</v>
      </c>
      <c r="BC101" s="32">
        <v>16.908000000000015</v>
      </c>
      <c r="BD101" s="32">
        <v>25.89</v>
      </c>
      <c r="BE101" s="32">
        <v>64.062490486525832</v>
      </c>
      <c r="BF101" s="32">
        <v>9.6495095134741575</v>
      </c>
      <c r="DE101" s="32">
        <v>0</v>
      </c>
      <c r="DG101" s="32">
        <v>0</v>
      </c>
      <c r="DI101" s="19">
        <v>11775.942999999999</v>
      </c>
    </row>
    <row r="102" spans="1:116" ht="13.5" customHeight="1" x14ac:dyDescent="0.2">
      <c r="A102" s="158"/>
      <c r="B102" s="159"/>
      <c r="C102" s="153" t="s">
        <v>46</v>
      </c>
      <c r="D102" s="154"/>
      <c r="E102" s="154"/>
      <c r="F102" s="155"/>
      <c r="G102" s="8">
        <v>98</v>
      </c>
      <c r="Y102" s="32">
        <v>7.1894097045063461</v>
      </c>
      <c r="Z102" s="32">
        <v>100.11009854781572</v>
      </c>
      <c r="AA102" s="32">
        <v>66.311907365645851</v>
      </c>
      <c r="AB102" s="32">
        <v>134.08980993540359</v>
      </c>
      <c r="AC102" s="32">
        <v>265.81128834765764</v>
      </c>
      <c r="AD102" s="32">
        <v>99.375248324375306</v>
      </c>
      <c r="AE102" s="32">
        <v>184.75717349939572</v>
      </c>
      <c r="AF102" s="32">
        <v>570.96106427519931</v>
      </c>
      <c r="AH102" s="32">
        <v>695.09199999999964</v>
      </c>
      <c r="AI102" s="32">
        <v>0</v>
      </c>
      <c r="AJ102" s="32">
        <v>0</v>
      </c>
      <c r="AK102" s="32">
        <v>0</v>
      </c>
      <c r="AL102" s="32">
        <v>0</v>
      </c>
      <c r="AM102" s="32">
        <v>0</v>
      </c>
      <c r="AN102" s="32">
        <v>346.755</v>
      </c>
      <c r="AO102" s="32">
        <v>0</v>
      </c>
      <c r="AP102" s="32">
        <v>74.208999999998923</v>
      </c>
      <c r="AQ102" s="32">
        <v>356.9940000000006</v>
      </c>
      <c r="AR102" s="32">
        <v>111.404</v>
      </c>
      <c r="AS102" s="32">
        <v>1074.8910000000014</v>
      </c>
      <c r="AT102" s="32">
        <v>138.25099999999838</v>
      </c>
      <c r="AU102" s="32">
        <v>6.9760000000001128</v>
      </c>
      <c r="AV102" s="32">
        <v>450.51399999999921</v>
      </c>
      <c r="AW102" s="32">
        <v>1282.3</v>
      </c>
      <c r="AX102" s="32">
        <v>17.896897034407061</v>
      </c>
      <c r="AY102" s="32">
        <v>2.3211029655928996</v>
      </c>
      <c r="AZ102" s="32">
        <v>4.6679999999996653</v>
      </c>
      <c r="BA102" s="32">
        <v>470.88700000000063</v>
      </c>
      <c r="BB102" s="32">
        <v>505.697</v>
      </c>
      <c r="BC102" s="32">
        <v>2451.2620000000024</v>
      </c>
      <c r="BD102" s="32">
        <v>127.66599999999926</v>
      </c>
      <c r="BE102" s="32">
        <v>244.37187154572621</v>
      </c>
      <c r="BF102" s="32">
        <v>51.158128454273537</v>
      </c>
      <c r="DE102" s="32">
        <v>0</v>
      </c>
      <c r="DG102" s="32">
        <v>0</v>
      </c>
      <c r="DI102" s="19">
        <v>9841.9200000000019</v>
      </c>
    </row>
    <row r="103" spans="1:116" ht="13.5" customHeight="1" x14ac:dyDescent="0.2">
      <c r="A103" s="158"/>
      <c r="B103" s="159"/>
      <c r="C103" s="153" t="s">
        <v>47</v>
      </c>
      <c r="D103" s="154"/>
      <c r="E103" s="154"/>
      <c r="F103" s="155"/>
      <c r="G103" s="8">
        <v>99</v>
      </c>
      <c r="Y103" s="32">
        <v>17.13678099197049</v>
      </c>
      <c r="Z103" s="32">
        <v>493.40824478892063</v>
      </c>
      <c r="AA103" s="32">
        <v>110.76462427089371</v>
      </c>
      <c r="AB103" s="32">
        <v>198.45452966873177</v>
      </c>
      <c r="AC103" s="32">
        <v>385.76004872561811</v>
      </c>
      <c r="AD103" s="32">
        <v>153.51604229765141</v>
      </c>
      <c r="AE103" s="32">
        <v>268.48926753298684</v>
      </c>
      <c r="AF103" s="32">
        <v>792.99846172323339</v>
      </c>
      <c r="AH103" s="32">
        <v>1540.0230000000001</v>
      </c>
      <c r="AI103" s="32">
        <v>164.91699999999992</v>
      </c>
      <c r="AJ103" s="32">
        <v>72.76400000000001</v>
      </c>
      <c r="AK103" s="32">
        <v>0</v>
      </c>
      <c r="AL103" s="32">
        <v>0</v>
      </c>
      <c r="AM103" s="32">
        <v>0</v>
      </c>
      <c r="AN103" s="32">
        <v>1136.6440000000002</v>
      </c>
      <c r="AO103" s="32">
        <v>157.44999999999999</v>
      </c>
      <c r="AP103" s="32">
        <v>493.62</v>
      </c>
      <c r="AQ103" s="32">
        <v>320.2360000000001</v>
      </c>
      <c r="AR103" s="32">
        <v>0</v>
      </c>
      <c r="AS103" s="32">
        <v>4875.3910000000014</v>
      </c>
      <c r="AT103" s="32">
        <v>860.12400000000025</v>
      </c>
      <c r="AU103" s="32">
        <v>480.64099999999985</v>
      </c>
      <c r="AV103" s="32">
        <v>8779.7409999999982</v>
      </c>
      <c r="AW103" s="32">
        <v>15262.875999999989</v>
      </c>
      <c r="AX103" s="32">
        <v>229.80398757086687</v>
      </c>
      <c r="AY103" s="32">
        <v>76.755012429133245</v>
      </c>
      <c r="AZ103" s="32">
        <v>1454.1989999999996</v>
      </c>
      <c r="BA103" s="32">
        <v>3962.3109999999997</v>
      </c>
      <c r="BB103" s="32">
        <v>607.77100000000019</v>
      </c>
      <c r="BC103" s="32">
        <v>2470.6089999999995</v>
      </c>
      <c r="BD103" s="32">
        <v>2554.6059999999998</v>
      </c>
      <c r="BE103" s="32">
        <v>1352.2430240088661</v>
      </c>
      <c r="BF103" s="32">
        <v>1575.9729759911343</v>
      </c>
      <c r="DE103" s="32">
        <v>0</v>
      </c>
      <c r="DG103" s="32">
        <v>0</v>
      </c>
      <c r="DI103" s="19">
        <v>50849.225999999988</v>
      </c>
    </row>
    <row r="104" spans="1:116" x14ac:dyDescent="0.2">
      <c r="A104" s="158"/>
      <c r="B104" s="159"/>
      <c r="C104" s="153" t="s">
        <v>48</v>
      </c>
      <c r="D104" s="154"/>
      <c r="E104" s="154"/>
      <c r="F104" s="155"/>
      <c r="G104" s="8">
        <v>100</v>
      </c>
      <c r="Y104" s="32">
        <v>200.02246757845631</v>
      </c>
      <c r="Z104" s="32">
        <v>684.29904282545965</v>
      </c>
      <c r="AA104" s="32">
        <v>488.82175557971397</v>
      </c>
      <c r="AB104" s="32">
        <v>750.21854779764271</v>
      </c>
      <c r="AC104" s="32">
        <v>1420.7521586224284</v>
      </c>
      <c r="AD104" s="32">
        <v>599.95338390534585</v>
      </c>
      <c r="AE104" s="32">
        <v>1681.1783755193544</v>
      </c>
      <c r="AF104" s="32">
        <v>3991.5457827342161</v>
      </c>
      <c r="AH104" s="32">
        <v>1347.4900000000489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145.26647082770296</v>
      </c>
      <c r="AQ104" s="32">
        <v>23.319309293203332</v>
      </c>
      <c r="AR104" s="32">
        <v>16.60483526785174</v>
      </c>
      <c r="AS104" s="32">
        <v>104.78946892878821</v>
      </c>
      <c r="AT104" s="32">
        <v>179.85303743113445</v>
      </c>
      <c r="AU104" s="32">
        <v>1.6977315398357682</v>
      </c>
      <c r="AV104" s="32">
        <v>0</v>
      </c>
      <c r="AW104" s="32">
        <v>14.549930773218421</v>
      </c>
      <c r="AX104" s="32">
        <v>5.588518912827567</v>
      </c>
      <c r="AY104" s="32">
        <v>6.8207950636707722</v>
      </c>
      <c r="AZ104" s="32">
        <v>3.8894010160860581E-2</v>
      </c>
      <c r="BA104" s="32">
        <v>67.722654693268623</v>
      </c>
      <c r="BB104" s="32">
        <v>6.0861716181348982</v>
      </c>
      <c r="BC104" s="32">
        <v>106.70350449203329</v>
      </c>
      <c r="BD104" s="32">
        <v>143.87252246737762</v>
      </c>
      <c r="BE104" s="32">
        <v>2032.7053033691991</v>
      </c>
      <c r="BF104" s="32">
        <v>36.962604146571948</v>
      </c>
      <c r="DE104" s="32">
        <v>233.2483852670025</v>
      </c>
      <c r="DG104" s="32">
        <v>0</v>
      </c>
      <c r="DI104" s="19">
        <v>14290.111652664651</v>
      </c>
    </row>
    <row r="105" spans="1:116" ht="13.5" customHeight="1" x14ac:dyDescent="0.2">
      <c r="A105" s="160"/>
      <c r="B105" s="161"/>
      <c r="C105" s="153" t="s">
        <v>49</v>
      </c>
      <c r="D105" s="154"/>
      <c r="E105" s="154"/>
      <c r="F105" s="155"/>
      <c r="G105" s="8">
        <v>101</v>
      </c>
      <c r="Y105" s="32">
        <v>49.919342725857774</v>
      </c>
      <c r="Z105" s="32">
        <v>649.67336908360755</v>
      </c>
      <c r="AA105" s="32">
        <v>454.02282934841327</v>
      </c>
      <c r="AB105" s="32">
        <v>227.48487849124612</v>
      </c>
      <c r="AC105" s="32">
        <v>795.12945419731477</v>
      </c>
      <c r="AD105" s="32">
        <v>469.0044715143863</v>
      </c>
      <c r="AE105" s="32">
        <v>375.73294249097319</v>
      </c>
      <c r="AF105" s="32">
        <v>1703.5382726536575</v>
      </c>
      <c r="AH105" s="32">
        <v>198.12700000000041</v>
      </c>
      <c r="AI105" s="32">
        <v>10.016999999999939</v>
      </c>
      <c r="AJ105" s="32">
        <v>34.847999999999956</v>
      </c>
      <c r="AK105" s="32">
        <v>14.490999999999985</v>
      </c>
      <c r="AL105" s="32">
        <v>11.223999999999933</v>
      </c>
      <c r="AM105" s="32">
        <v>0.36499999999999488</v>
      </c>
      <c r="AN105" s="32">
        <v>49.610000000000127</v>
      </c>
      <c r="AO105" s="32">
        <v>24.330999999999904</v>
      </c>
      <c r="AP105" s="32">
        <v>96.309529172296607</v>
      </c>
      <c r="AQ105" s="32">
        <v>41.052690706796739</v>
      </c>
      <c r="AR105" s="32">
        <v>38.275164732148369</v>
      </c>
      <c r="AS105" s="32">
        <v>318.22553107121348</v>
      </c>
      <c r="AT105" s="32">
        <v>185.79796256886584</v>
      </c>
      <c r="AU105" s="32">
        <v>9.5652684601642193</v>
      </c>
      <c r="AV105" s="32">
        <v>145.99600000000009</v>
      </c>
      <c r="AW105" s="32">
        <v>488.59706922678015</v>
      </c>
      <c r="AX105" s="32">
        <v>4.2379676146899214</v>
      </c>
      <c r="AY105" s="32">
        <v>0.54071840881180933</v>
      </c>
      <c r="AZ105" s="32">
        <v>728.41110598984233</v>
      </c>
      <c r="BA105" s="32">
        <v>146.83034530673012</v>
      </c>
      <c r="BB105" s="32">
        <v>40.942828381865183</v>
      </c>
      <c r="BC105" s="32">
        <v>321.34949550796682</v>
      </c>
      <c r="BD105" s="32">
        <v>656.59147753262187</v>
      </c>
      <c r="BE105" s="32">
        <v>156.34203420324684</v>
      </c>
      <c r="BF105" s="32">
        <v>109.77898321298757</v>
      </c>
      <c r="DE105" s="32">
        <v>1798.6516147329967</v>
      </c>
      <c r="DG105" s="32">
        <v>0</v>
      </c>
      <c r="DI105" s="19">
        <v>10355.014347335482</v>
      </c>
    </row>
    <row r="106" spans="1:116" x14ac:dyDescent="0.2">
      <c r="A106" s="146" t="s">
        <v>54</v>
      </c>
      <c r="B106" s="147"/>
      <c r="C106" s="33"/>
      <c r="D106" s="33"/>
      <c r="E106" s="33"/>
      <c r="F106" s="33"/>
      <c r="G106" s="13">
        <v>102</v>
      </c>
      <c r="Y106" s="32">
        <v>9232.7328251806321</v>
      </c>
      <c r="Z106" s="32">
        <v>61623.790988506749</v>
      </c>
      <c r="AA106" s="32">
        <v>25986.686612127814</v>
      </c>
      <c r="AB106" s="32">
        <v>9647.6111808920105</v>
      </c>
      <c r="AC106" s="32">
        <v>56251.782276771672</v>
      </c>
      <c r="AD106" s="32">
        <v>37994.532540102955</v>
      </c>
      <c r="AE106" s="32">
        <v>20056.51388787842</v>
      </c>
      <c r="AF106" s="32">
        <v>104650.45815154188</v>
      </c>
      <c r="AG106" s="23">
        <v>990597.27804417198</v>
      </c>
      <c r="AH106" s="23">
        <v>229473.125</v>
      </c>
      <c r="DH106" s="20"/>
      <c r="DI106" s="19">
        <v>1545514.511507174</v>
      </c>
    </row>
    <row r="107" spans="1:116" x14ac:dyDescent="0.2">
      <c r="A107" s="148" t="s">
        <v>55</v>
      </c>
      <c r="B107" s="149"/>
      <c r="C107" s="33"/>
      <c r="D107" s="33"/>
      <c r="E107" s="33"/>
      <c r="F107" s="33"/>
      <c r="G107" s="9">
        <v>103</v>
      </c>
      <c r="AG107" s="40"/>
      <c r="AH107" s="40"/>
      <c r="BI107" s="32">
        <v>4581.6329999999998</v>
      </c>
      <c r="BJ107" s="32">
        <v>2226.9270000000001</v>
      </c>
      <c r="BK107" s="32">
        <v>2327.723</v>
      </c>
      <c r="BL107" s="32">
        <v>1831.203</v>
      </c>
      <c r="BM107" s="32">
        <v>1390.432</v>
      </c>
      <c r="BN107" s="32">
        <v>23242.898000000001</v>
      </c>
      <c r="BO107" s="32">
        <v>2079.41</v>
      </c>
      <c r="BP107" s="32">
        <v>52157.680999999997</v>
      </c>
      <c r="BQ107" s="32">
        <v>3721.9780000000001</v>
      </c>
      <c r="BR107" s="32">
        <v>1635.2249999999999</v>
      </c>
      <c r="BS107" s="32">
        <v>15250.118</v>
      </c>
      <c r="BT107" s="32">
        <v>11750.518</v>
      </c>
      <c r="BU107" s="32">
        <v>2350.194</v>
      </c>
      <c r="BV107" s="32">
        <v>23986.625</v>
      </c>
      <c r="BW107" s="32">
        <v>33663.491999999998</v>
      </c>
      <c r="BX107" s="32">
        <v>9497.5399864788196</v>
      </c>
      <c r="BY107" s="32">
        <v>2967.0920135212527</v>
      </c>
      <c r="BZ107" s="32">
        <v>7783.3779999999997</v>
      </c>
      <c r="CA107" s="32">
        <v>9960.9330000000009</v>
      </c>
      <c r="CB107" s="32">
        <v>2552.0639999999999</v>
      </c>
      <c r="CC107" s="32">
        <v>2506.12</v>
      </c>
      <c r="CD107" s="32">
        <v>9441.9889999999996</v>
      </c>
      <c r="CE107" s="32">
        <v>3429.7025362849063</v>
      </c>
      <c r="CF107" s="32">
        <v>6763.6875387832506</v>
      </c>
      <c r="CG107" s="32">
        <v>3614.4919999999997</v>
      </c>
      <c r="CH107" s="32">
        <v>2408.3229999999999</v>
      </c>
      <c r="CI107" s="32">
        <v>395.54</v>
      </c>
      <c r="CJ107" s="32">
        <v>42.093999999999994</v>
      </c>
      <c r="CK107" s="32">
        <v>13.806999999999999</v>
      </c>
      <c r="CL107" s="32">
        <v>561.06600000000003</v>
      </c>
      <c r="CM107" s="32">
        <v>838.76400000000001</v>
      </c>
      <c r="CN107" s="32">
        <v>8322.4840000000004</v>
      </c>
      <c r="CO107" s="32">
        <v>5432.34</v>
      </c>
      <c r="CP107" s="32">
        <v>266.19299999999998</v>
      </c>
      <c r="CQ107" s="32">
        <v>59678.792999999998</v>
      </c>
      <c r="CR107" s="32">
        <v>26267.428</v>
      </c>
      <c r="CS107" s="32">
        <v>0</v>
      </c>
      <c r="CT107" s="32">
        <v>0</v>
      </c>
      <c r="CU107" s="32">
        <v>0</v>
      </c>
      <c r="CV107" s="32">
        <v>0</v>
      </c>
      <c r="CW107" s="32">
        <v>0</v>
      </c>
      <c r="CX107" s="32">
        <v>0</v>
      </c>
      <c r="CY107" s="32">
        <v>0</v>
      </c>
      <c r="CZ107" s="32">
        <v>0</v>
      </c>
      <c r="DA107" s="32">
        <v>0</v>
      </c>
      <c r="DB107" s="32">
        <v>0</v>
      </c>
      <c r="DC107" s="32">
        <v>0</v>
      </c>
      <c r="DD107" s="32">
        <v>2E-3</v>
      </c>
      <c r="DI107" s="19">
        <v>344939.88907506823</v>
      </c>
    </row>
    <row r="108" spans="1:116" x14ac:dyDescent="0.2">
      <c r="A108" s="146" t="s">
        <v>56</v>
      </c>
      <c r="B108" s="150"/>
      <c r="C108" s="33"/>
      <c r="D108" s="33"/>
      <c r="E108" s="33"/>
      <c r="F108" s="33"/>
      <c r="G108" s="14">
        <v>104</v>
      </c>
      <c r="AG108" s="40"/>
      <c r="AH108" s="23">
        <v>240891.47100000002</v>
      </c>
      <c r="DI108" s="19">
        <v>240891.47100000002</v>
      </c>
    </row>
    <row r="109" spans="1:116" x14ac:dyDescent="0.2">
      <c r="A109" s="151" t="s">
        <v>57</v>
      </c>
      <c r="B109" s="152"/>
      <c r="C109" s="34"/>
      <c r="D109" s="34"/>
      <c r="E109" s="34"/>
      <c r="F109" s="34"/>
      <c r="G109" s="16">
        <v>105</v>
      </c>
      <c r="H109" s="32"/>
      <c r="I109" s="32"/>
      <c r="J109" s="32"/>
      <c r="K109" s="32"/>
      <c r="L109" s="32"/>
      <c r="M109" s="32">
        <v>1260.4626287466517</v>
      </c>
      <c r="N109" s="32"/>
      <c r="O109" s="32"/>
      <c r="P109" s="32"/>
      <c r="Q109" s="32">
        <v>1649.034432298266</v>
      </c>
      <c r="R109" s="32">
        <v>0</v>
      </c>
      <c r="S109" s="32">
        <v>0</v>
      </c>
      <c r="T109" s="32"/>
      <c r="U109" s="32">
        <v>2510.1682989761007</v>
      </c>
      <c r="V109" s="32">
        <v>0</v>
      </c>
      <c r="W109" s="32">
        <v>0</v>
      </c>
      <c r="X109" s="32">
        <v>91226.990888202228</v>
      </c>
      <c r="Y109" s="32">
        <v>136.19417033577338</v>
      </c>
      <c r="Z109" s="32">
        <v>2857.8635113834493</v>
      </c>
      <c r="AA109" s="32">
        <v>1978.7562391833053</v>
      </c>
      <c r="AB109" s="32">
        <v>649.76324903462682</v>
      </c>
      <c r="AC109" s="32">
        <v>2327.1956580605147</v>
      </c>
      <c r="AD109" s="32">
        <v>4137.8149952701197</v>
      </c>
      <c r="AE109" s="32">
        <v>1479.3301793832979</v>
      </c>
      <c r="AF109" s="32">
        <v>5726.3819973442651</v>
      </c>
      <c r="AG109" s="23">
        <v>56496.888111800094</v>
      </c>
      <c r="AH109" s="23">
        <v>28699.721000000001</v>
      </c>
      <c r="CG109" s="32">
        <v>38035.084999999999</v>
      </c>
      <c r="CH109" s="32">
        <v>11071.221</v>
      </c>
      <c r="CI109" s="32">
        <v>4509.21</v>
      </c>
      <c r="CJ109" s="32">
        <v>578.26599999999996</v>
      </c>
      <c r="CK109" s="32">
        <v>192.08600000000001</v>
      </c>
      <c r="CL109" s="32">
        <v>134406.64199999999</v>
      </c>
      <c r="CM109" s="32">
        <v>6260.482</v>
      </c>
      <c r="CN109" s="32">
        <v>59269.684000000001</v>
      </c>
      <c r="CO109" s="32">
        <v>16972.810000000001</v>
      </c>
      <c r="CP109" s="32">
        <v>3872.7860000000128</v>
      </c>
      <c r="CQ109" s="32">
        <v>494480.73300000001</v>
      </c>
      <c r="CR109" s="32">
        <v>389624.728</v>
      </c>
      <c r="CS109" s="32">
        <v>0</v>
      </c>
      <c r="CT109" s="32">
        <v>0</v>
      </c>
      <c r="CU109" s="32">
        <v>0</v>
      </c>
      <c r="CV109" s="32">
        <v>8556.3719342584245</v>
      </c>
      <c r="CW109" s="32">
        <v>16241.221065741529</v>
      </c>
      <c r="CX109" s="32">
        <v>1413.6269999999931</v>
      </c>
      <c r="CY109" s="32">
        <v>65159.722999999998</v>
      </c>
      <c r="CZ109" s="32">
        <v>11775.942999999999</v>
      </c>
      <c r="DA109" s="32">
        <v>9841.92</v>
      </c>
      <c r="DB109" s="32">
        <v>50849.226000000002</v>
      </c>
      <c r="DC109" s="32">
        <v>14290.111652664651</v>
      </c>
      <c r="DD109" s="32">
        <v>10354.037347335481</v>
      </c>
      <c r="DE109" s="23">
        <v>36683.935507173403</v>
      </c>
      <c r="DI109" s="35">
        <v>1585576.4148671918</v>
      </c>
    </row>
    <row r="110" spans="1:116" x14ac:dyDescent="0.2">
      <c r="A110" s="36" t="s">
        <v>1</v>
      </c>
      <c r="B110" s="36"/>
      <c r="C110" s="36"/>
      <c r="D110" s="36"/>
      <c r="E110" s="36"/>
      <c r="F110" s="36"/>
      <c r="G110" s="37"/>
      <c r="H110" s="38">
        <v>131127.83982094619</v>
      </c>
      <c r="I110" s="38">
        <v>35006.166523337961</v>
      </c>
      <c r="J110" s="38">
        <v>387957.54022596299</v>
      </c>
      <c r="K110" s="38">
        <v>40419.466621580948</v>
      </c>
      <c r="L110" s="38">
        <v>220335.46377176337</v>
      </c>
      <c r="M110" s="38">
        <v>413958.38247775886</v>
      </c>
      <c r="N110" s="38">
        <v>132047.45363366135</v>
      </c>
      <c r="O110" s="38">
        <v>120263.7592040583</v>
      </c>
      <c r="P110" s="38">
        <v>92286.629115246586</v>
      </c>
      <c r="Q110" s="38">
        <v>435131.74245863932</v>
      </c>
      <c r="R110" s="38">
        <v>150447.17266490657</v>
      </c>
      <c r="S110" s="38">
        <v>226526.38593995341</v>
      </c>
      <c r="T110" s="38">
        <v>70180.936555972323</v>
      </c>
      <c r="U110" s="38">
        <v>192172.91586481882</v>
      </c>
      <c r="V110" s="38">
        <v>13012.014000303147</v>
      </c>
      <c r="W110" s="38">
        <v>33451.070429472566</v>
      </c>
      <c r="X110" s="38">
        <v>2470974.9631145811</v>
      </c>
      <c r="Y110" s="38">
        <v>176756.68488207017</v>
      </c>
      <c r="Z110" s="38">
        <v>731562.83806374564</v>
      </c>
      <c r="AA110" s="38">
        <v>494234.2170036438</v>
      </c>
      <c r="AB110" s="38">
        <v>173151.86666659999</v>
      </c>
      <c r="AC110" s="38">
        <v>468454.5199954384</v>
      </c>
      <c r="AD110" s="38">
        <v>710495.46815947897</v>
      </c>
      <c r="AE110" s="38">
        <v>243905.48677391661</v>
      </c>
      <c r="AF110" s="38">
        <v>827883.48762549798</v>
      </c>
      <c r="AG110" s="38">
        <v>1916701.6969094507</v>
      </c>
      <c r="AH110" s="38">
        <v>1264033.3950750683</v>
      </c>
      <c r="AI110" s="38">
        <v>468256.54699999996</v>
      </c>
      <c r="AJ110" s="38">
        <v>202251.10900000003</v>
      </c>
      <c r="AK110" s="38">
        <v>265105.49200000003</v>
      </c>
      <c r="AL110" s="38">
        <v>52221.850000000006</v>
      </c>
      <c r="AM110" s="38">
        <v>182474.57899999997</v>
      </c>
      <c r="AN110" s="38">
        <v>610107.13499999989</v>
      </c>
      <c r="AO110" s="38">
        <v>82053.441999999981</v>
      </c>
      <c r="AP110" s="38">
        <v>952513.77</v>
      </c>
      <c r="AQ110" s="38">
        <v>292371.06000000006</v>
      </c>
      <c r="AR110" s="38">
        <v>173145.43500000008</v>
      </c>
      <c r="AS110" s="38">
        <v>1246992.57</v>
      </c>
      <c r="AT110" s="38">
        <v>1162701.2060000007</v>
      </c>
      <c r="AU110" s="38">
        <v>206047.02400000006</v>
      </c>
      <c r="AV110" s="38">
        <v>1219988.9099999999</v>
      </c>
      <c r="AW110" s="38">
        <v>965459.25299999991</v>
      </c>
      <c r="AX110" s="38">
        <v>285031.98778687528</v>
      </c>
      <c r="AY110" s="38">
        <v>39602.621213124621</v>
      </c>
      <c r="AZ110" s="38">
        <v>266367.397</v>
      </c>
      <c r="BA110" s="38">
        <v>326708.69600000005</v>
      </c>
      <c r="BB110" s="38">
        <v>48417.569999999978</v>
      </c>
      <c r="BC110" s="38">
        <v>268189.97599999991</v>
      </c>
      <c r="BD110" s="38">
        <v>286491.47900000017</v>
      </c>
      <c r="BE110" s="38">
        <v>493328.10131328867</v>
      </c>
      <c r="BF110" s="38">
        <v>279257.24061164324</v>
      </c>
      <c r="BG110" s="38">
        <v>999122.74499999988</v>
      </c>
      <c r="BH110" s="38">
        <v>171856.864</v>
      </c>
      <c r="BI110" s="38">
        <v>577140.56000000006</v>
      </c>
      <c r="BJ110" s="38">
        <v>222204.63900000002</v>
      </c>
      <c r="BK110" s="38">
        <v>353117.37799999997</v>
      </c>
      <c r="BL110" s="38">
        <v>63838.692999999999</v>
      </c>
      <c r="BM110" s="38">
        <v>246164.73099999997</v>
      </c>
      <c r="BN110" s="38">
        <v>639241.00999999989</v>
      </c>
      <c r="BO110" s="38">
        <v>100344.98399999998</v>
      </c>
      <c r="BP110" s="38">
        <v>1207352.9650000003</v>
      </c>
      <c r="BQ110" s="38">
        <v>336299.77400000003</v>
      </c>
      <c r="BR110" s="38">
        <v>212728.61300000007</v>
      </c>
      <c r="BS110" s="38">
        <v>1499127.3430000001</v>
      </c>
      <c r="BT110" s="38">
        <v>1241017.4600000007</v>
      </c>
      <c r="BU110" s="38">
        <v>124490.70500000006</v>
      </c>
      <c r="BV110" s="38">
        <v>1243975.5349999999</v>
      </c>
      <c r="BW110" s="38">
        <v>999122.74500000011</v>
      </c>
      <c r="BX110" s="38">
        <v>294529.52777335414</v>
      </c>
      <c r="BY110" s="38">
        <v>42569.713226645872</v>
      </c>
      <c r="BZ110" s="38">
        <v>273462.36000000004</v>
      </c>
      <c r="CA110" s="38">
        <v>335669.62900000007</v>
      </c>
      <c r="CB110" s="38">
        <v>50969.633999999998</v>
      </c>
      <c r="CC110" s="38">
        <v>270696.0959999999</v>
      </c>
      <c r="CD110" s="38">
        <v>295933.46800000005</v>
      </c>
      <c r="CE110" s="38">
        <v>496717.10384957358</v>
      </c>
      <c r="CF110" s="38">
        <v>286239.82415042643</v>
      </c>
      <c r="CG110" s="38">
        <v>46187.614999999998</v>
      </c>
      <c r="CH110" s="38">
        <v>13912.99</v>
      </c>
      <c r="CI110" s="38">
        <v>6079.4429999999993</v>
      </c>
      <c r="CJ110" s="38">
        <v>756.29699999999957</v>
      </c>
      <c r="CK110" s="38">
        <v>313.61299999999665</v>
      </c>
      <c r="CL110" s="38">
        <v>135095.05499999999</v>
      </c>
      <c r="CM110" s="38">
        <v>8131.6549999999988</v>
      </c>
      <c r="CN110" s="38">
        <v>85697.77899999998</v>
      </c>
      <c r="CO110" s="38">
        <v>26025.858</v>
      </c>
      <c r="CP110" s="38">
        <v>4925.0900000000138</v>
      </c>
      <c r="CQ110" s="38">
        <v>649526.96</v>
      </c>
      <c r="CR110" s="38">
        <v>460967.88400000002</v>
      </c>
      <c r="CS110" s="38">
        <v>0</v>
      </c>
      <c r="CT110" s="38">
        <v>0</v>
      </c>
      <c r="CU110" s="38">
        <v>0</v>
      </c>
      <c r="CV110" s="38">
        <v>8556.3719342584245</v>
      </c>
      <c r="CW110" s="38">
        <v>16241.221065741529</v>
      </c>
      <c r="CX110" s="38">
        <v>1413.6269999999931</v>
      </c>
      <c r="CY110" s="38">
        <v>65159.722999999998</v>
      </c>
      <c r="CZ110" s="38">
        <v>11775.942999999999</v>
      </c>
      <c r="DA110" s="38">
        <v>9841.92</v>
      </c>
      <c r="DB110" s="38">
        <v>50849.226000000002</v>
      </c>
      <c r="DC110" s="38">
        <v>14290.111652664651</v>
      </c>
      <c r="DD110" s="38">
        <v>10355.014347335482</v>
      </c>
      <c r="DE110" s="38">
        <v>1545514.511507174</v>
      </c>
      <c r="DF110" s="38">
        <v>344939.88907506823</v>
      </c>
      <c r="DG110" s="38">
        <v>240891.47100000002</v>
      </c>
      <c r="DH110" s="39">
        <v>1585576.4148671918</v>
      </c>
      <c r="DI110" s="32"/>
      <c r="DJ110" s="32"/>
      <c r="DK110" s="32"/>
      <c r="DL110" s="32"/>
    </row>
  </sheetData>
  <mergeCells count="104">
    <mergeCell ref="D15:E16"/>
    <mergeCell ref="C17:C20"/>
    <mergeCell ref="D17:E18"/>
    <mergeCell ref="D19:E20"/>
    <mergeCell ref="A22:A31"/>
    <mergeCell ref="B22:B29"/>
    <mergeCell ref="C22:C23"/>
    <mergeCell ref="D23:F23"/>
    <mergeCell ref="C24:C29"/>
    <mergeCell ref="D24:D26"/>
    <mergeCell ref="A5:A21"/>
    <mergeCell ref="B5:B20"/>
    <mergeCell ref="C5:C8"/>
    <mergeCell ref="D5:E6"/>
    <mergeCell ref="D7:E8"/>
    <mergeCell ref="C9:C12"/>
    <mergeCell ref="D9:E10"/>
    <mergeCell ref="D11:E12"/>
    <mergeCell ref="C13:C16"/>
    <mergeCell ref="D13:E14"/>
    <mergeCell ref="C36:F36"/>
    <mergeCell ref="C37:F37"/>
    <mergeCell ref="C38:F38"/>
    <mergeCell ref="C39:F39"/>
    <mergeCell ref="C40:F40"/>
    <mergeCell ref="C41:F41"/>
    <mergeCell ref="E24:F24"/>
    <mergeCell ref="E26:F26"/>
    <mergeCell ref="D27:D29"/>
    <mergeCell ref="E27:F27"/>
    <mergeCell ref="E29:F29"/>
    <mergeCell ref="C32:F32"/>
    <mergeCell ref="C33:F33"/>
    <mergeCell ref="C34:F34"/>
    <mergeCell ref="C35:F35"/>
    <mergeCell ref="C48:F48"/>
    <mergeCell ref="C49:F49"/>
    <mergeCell ref="C50:F50"/>
    <mergeCell ref="C51:F51"/>
    <mergeCell ref="C52:F52"/>
    <mergeCell ref="C53:F53"/>
    <mergeCell ref="C42:F42"/>
    <mergeCell ref="C43:F43"/>
    <mergeCell ref="C44:F44"/>
    <mergeCell ref="C45:F45"/>
    <mergeCell ref="C46:F46"/>
    <mergeCell ref="C47:F47"/>
    <mergeCell ref="C54:F54"/>
    <mergeCell ref="C55:F55"/>
    <mergeCell ref="A58:B81"/>
    <mergeCell ref="C58:F58"/>
    <mergeCell ref="C59:F59"/>
    <mergeCell ref="C60:F60"/>
    <mergeCell ref="C61:F61"/>
    <mergeCell ref="C62:F62"/>
    <mergeCell ref="C63:F63"/>
    <mergeCell ref="C64:F64"/>
    <mergeCell ref="A32:B55"/>
    <mergeCell ref="C71:F71"/>
    <mergeCell ref="C72:F72"/>
    <mergeCell ref="C73:F73"/>
    <mergeCell ref="C74:F74"/>
    <mergeCell ref="C75:F75"/>
    <mergeCell ref="C76:F76"/>
    <mergeCell ref="C65:F65"/>
    <mergeCell ref="C66:F66"/>
    <mergeCell ref="C67:F67"/>
    <mergeCell ref="C68:F68"/>
    <mergeCell ref="C69:F69"/>
    <mergeCell ref="C70:F70"/>
    <mergeCell ref="C77:F77"/>
    <mergeCell ref="C78:F78"/>
    <mergeCell ref="C79:F79"/>
    <mergeCell ref="C80:F80"/>
    <mergeCell ref="C81:F81"/>
    <mergeCell ref="A82:B105"/>
    <mergeCell ref="C82:F82"/>
    <mergeCell ref="C83:F83"/>
    <mergeCell ref="C84:F84"/>
    <mergeCell ref="C85:F85"/>
    <mergeCell ref="C92:F92"/>
    <mergeCell ref="C93:F93"/>
    <mergeCell ref="C94:F94"/>
    <mergeCell ref="C95:F95"/>
    <mergeCell ref="C96:F96"/>
    <mergeCell ref="C97:F97"/>
    <mergeCell ref="C86:F86"/>
    <mergeCell ref="C87:F87"/>
    <mergeCell ref="C88:F88"/>
    <mergeCell ref="C89:F89"/>
    <mergeCell ref="C90:F90"/>
    <mergeCell ref="C91:F91"/>
    <mergeCell ref="C104:F104"/>
    <mergeCell ref="C105:F105"/>
    <mergeCell ref="A106:B106"/>
    <mergeCell ref="A107:B107"/>
    <mergeCell ref="A108:B108"/>
    <mergeCell ref="A109:B109"/>
    <mergeCell ref="C98:F98"/>
    <mergeCell ref="C99:F99"/>
    <mergeCell ref="C100:F100"/>
    <mergeCell ref="C101:F101"/>
    <mergeCell ref="C102:F102"/>
    <mergeCell ref="C103:F103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1"/>
  <sheetViews>
    <sheetView topLeftCell="A13" workbookViewId="0">
      <selection activeCell="K3" sqref="K3:K71"/>
    </sheetView>
  </sheetViews>
  <sheetFormatPr baseColWidth="10" defaultColWidth="8.83203125" defaultRowHeight="13" x14ac:dyDescent="0.15"/>
  <sheetData>
    <row r="2" spans="2:11" x14ac:dyDescent="0.15">
      <c r="B2" t="s">
        <v>231</v>
      </c>
      <c r="C2" t="s">
        <v>148</v>
      </c>
      <c r="D2" t="s">
        <v>149</v>
      </c>
      <c r="E2" t="s">
        <v>150</v>
      </c>
      <c r="F2" t="s">
        <v>151</v>
      </c>
      <c r="G2" t="s">
        <v>152</v>
      </c>
      <c r="H2" t="s">
        <v>153</v>
      </c>
      <c r="I2" t="s">
        <v>154</v>
      </c>
      <c r="J2" t="s">
        <v>155</v>
      </c>
      <c r="K2" t="s">
        <v>156</v>
      </c>
    </row>
    <row r="3" spans="2:11" x14ac:dyDescent="0.15">
      <c r="B3" t="s">
        <v>157</v>
      </c>
      <c r="C3">
        <v>5.05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5.05</v>
      </c>
    </row>
    <row r="4" spans="2:11" x14ac:dyDescent="0.15">
      <c r="B4" t="s">
        <v>158</v>
      </c>
      <c r="C4">
        <v>2.35927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2.35927</v>
      </c>
    </row>
    <row r="5" spans="2:11" x14ac:dyDescent="0.15">
      <c r="B5" t="s">
        <v>159</v>
      </c>
      <c r="C5">
        <v>1.3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1.3</v>
      </c>
    </row>
    <row r="6" spans="2:11" x14ac:dyDescent="0.15">
      <c r="B6" t="s">
        <v>160</v>
      </c>
      <c r="C6">
        <v>2.6303899999999998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2.6303899999999998</v>
      </c>
    </row>
    <row r="7" spans="2:11" x14ac:dyDescent="0.15">
      <c r="B7" t="s">
        <v>161</v>
      </c>
      <c r="C7">
        <v>1.85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1.85</v>
      </c>
    </row>
    <row r="8" spans="2:11" x14ac:dyDescent="0.15">
      <c r="B8" t="s">
        <v>162</v>
      </c>
      <c r="C8">
        <v>3.25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3.25</v>
      </c>
    </row>
    <row r="9" spans="2:11" x14ac:dyDescent="0.15">
      <c r="B9" t="s">
        <v>163</v>
      </c>
      <c r="C9">
        <v>3.25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3.25</v>
      </c>
    </row>
    <row r="10" spans="2:11" x14ac:dyDescent="0.15">
      <c r="B10" t="s">
        <v>164</v>
      </c>
      <c r="C10">
        <v>2.7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2.7</v>
      </c>
    </row>
    <row r="11" spans="2:11" x14ac:dyDescent="0.15">
      <c r="B11" t="s">
        <v>165</v>
      </c>
      <c r="C11">
        <v>2.4500000000000002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2.4500000000000002</v>
      </c>
    </row>
    <row r="12" spans="2:11" x14ac:dyDescent="0.15">
      <c r="B12" t="s">
        <v>166</v>
      </c>
      <c r="C12">
        <v>2.4500000000000002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2.4500000000000002</v>
      </c>
    </row>
    <row r="13" spans="2:11" x14ac:dyDescent="0.15">
      <c r="B13" t="s">
        <v>167</v>
      </c>
      <c r="C13">
        <v>3.25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3.25</v>
      </c>
    </row>
    <row r="14" spans="2:11" x14ac:dyDescent="0.15">
      <c r="B14" t="s">
        <v>168</v>
      </c>
      <c r="C14">
        <v>3.25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3.25</v>
      </c>
    </row>
    <row r="15" spans="2:11" x14ac:dyDescent="0.15">
      <c r="B15" t="s">
        <v>169</v>
      </c>
      <c r="C15">
        <v>3.25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3.25</v>
      </c>
    </row>
    <row r="16" spans="2:11" x14ac:dyDescent="0.15">
      <c r="B16" t="s">
        <v>170</v>
      </c>
      <c r="C16">
        <v>3.25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3.25</v>
      </c>
    </row>
    <row r="17" spans="2:11" x14ac:dyDescent="0.15">
      <c r="B17" t="s">
        <v>171</v>
      </c>
      <c r="C17">
        <v>2.5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2.5</v>
      </c>
    </row>
    <row r="18" spans="2:11" x14ac:dyDescent="0.15">
      <c r="B18" t="s">
        <v>172</v>
      </c>
      <c r="C18">
        <v>2.8353000000000002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2.8353000000000002</v>
      </c>
    </row>
    <row r="19" spans="2:11" x14ac:dyDescent="0.15">
      <c r="B19" t="s">
        <v>173</v>
      </c>
      <c r="C19">
        <v>2.8353000000000002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2.8353000000000002</v>
      </c>
    </row>
    <row r="20" spans="2:11" x14ac:dyDescent="0.15">
      <c r="B20" t="s">
        <v>174</v>
      </c>
      <c r="C20">
        <v>3.25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3.25</v>
      </c>
    </row>
    <row r="21" spans="2:11" x14ac:dyDescent="0.15">
      <c r="B21" t="s">
        <v>175</v>
      </c>
      <c r="C21">
        <v>2.3084099999999999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2.3084099999999999</v>
      </c>
    </row>
    <row r="22" spans="2:11" x14ac:dyDescent="0.15">
      <c r="B22" t="s">
        <v>176</v>
      </c>
      <c r="C22">
        <v>3.85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3.85</v>
      </c>
    </row>
    <row r="23" spans="2:11" x14ac:dyDescent="0.15">
      <c r="B23" t="s">
        <v>177</v>
      </c>
      <c r="C23">
        <v>1.3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1.3</v>
      </c>
    </row>
    <row r="24" spans="2:11" x14ac:dyDescent="0.15">
      <c r="B24" t="s">
        <v>178</v>
      </c>
      <c r="C24">
        <v>2.5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2.5</v>
      </c>
    </row>
    <row r="25" spans="2:11" x14ac:dyDescent="0.15">
      <c r="B25" t="s">
        <v>179</v>
      </c>
      <c r="C25">
        <v>2.5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2.5</v>
      </c>
    </row>
    <row r="26" spans="2:11" x14ac:dyDescent="0.15">
      <c r="B26" t="s">
        <v>180</v>
      </c>
      <c r="C26">
        <v>1.25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1.25</v>
      </c>
    </row>
    <row r="27" spans="2:11" x14ac:dyDescent="0.15">
      <c r="B27" t="s">
        <v>181</v>
      </c>
      <c r="C27">
        <v>1.65126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1.65126</v>
      </c>
    </row>
    <row r="28" spans="2:11" x14ac:dyDescent="0.15">
      <c r="B28" t="s">
        <v>182</v>
      </c>
      <c r="C28">
        <v>10.49996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10.49996</v>
      </c>
    </row>
    <row r="29" spans="2:11" x14ac:dyDescent="0.15">
      <c r="B29" t="s">
        <v>183</v>
      </c>
      <c r="C29">
        <v>1.65126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1.65126</v>
      </c>
    </row>
    <row r="30" spans="2:11" x14ac:dyDescent="0.15">
      <c r="B30" t="s">
        <v>184</v>
      </c>
      <c r="C30">
        <v>2.5179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2.5179</v>
      </c>
    </row>
    <row r="31" spans="2:11" x14ac:dyDescent="0.15">
      <c r="B31" t="s">
        <v>185</v>
      </c>
      <c r="C31">
        <v>3.2873600000000001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3.2873600000000001</v>
      </c>
    </row>
    <row r="32" spans="2:11" x14ac:dyDescent="0.15">
      <c r="B32" t="s">
        <v>186</v>
      </c>
      <c r="C32">
        <v>12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12</v>
      </c>
    </row>
    <row r="33" spans="2:11" x14ac:dyDescent="0.15">
      <c r="B33" t="s">
        <v>187</v>
      </c>
      <c r="C33">
        <v>2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2</v>
      </c>
    </row>
    <row r="34" spans="2:11" x14ac:dyDescent="0.15">
      <c r="B34" t="s">
        <v>188</v>
      </c>
      <c r="C34">
        <v>2.7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2.7</v>
      </c>
    </row>
    <row r="35" spans="2:11" x14ac:dyDescent="0.15">
      <c r="B35" t="s">
        <v>189</v>
      </c>
      <c r="C35">
        <v>2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2</v>
      </c>
    </row>
    <row r="36" spans="2:11" x14ac:dyDescent="0.15">
      <c r="B36" t="s">
        <v>190</v>
      </c>
      <c r="C36">
        <v>1.1499999999999999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1.1499999999999999</v>
      </c>
    </row>
    <row r="37" spans="2:11" x14ac:dyDescent="0.15">
      <c r="B37" t="s">
        <v>191</v>
      </c>
      <c r="C37">
        <v>1.1499999999999999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1.1499999999999999</v>
      </c>
    </row>
    <row r="38" spans="2:11" x14ac:dyDescent="0.15">
      <c r="B38" t="s">
        <v>192</v>
      </c>
      <c r="C38">
        <v>3.75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3.75</v>
      </c>
    </row>
    <row r="39" spans="2:11" x14ac:dyDescent="0.15">
      <c r="B39" t="s">
        <v>193</v>
      </c>
      <c r="C39">
        <v>3.80444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3.80444</v>
      </c>
    </row>
    <row r="40" spans="2:11" x14ac:dyDescent="0.15">
      <c r="B40" t="s">
        <v>194</v>
      </c>
      <c r="C40">
        <v>3.4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3.4</v>
      </c>
    </row>
    <row r="41" spans="2:11" x14ac:dyDescent="0.15">
      <c r="B41" t="s">
        <v>195</v>
      </c>
      <c r="C41">
        <v>2.95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2.95</v>
      </c>
    </row>
    <row r="42" spans="2:11" x14ac:dyDescent="0.15">
      <c r="B42" t="s">
        <v>196</v>
      </c>
      <c r="C42">
        <v>3.3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3.3</v>
      </c>
    </row>
    <row r="43" spans="2:11" x14ac:dyDescent="0.15">
      <c r="B43" t="s">
        <v>197</v>
      </c>
      <c r="C43">
        <v>3.3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3.3</v>
      </c>
    </row>
    <row r="44" spans="2:11" x14ac:dyDescent="0.15">
      <c r="B44" t="s">
        <v>198</v>
      </c>
      <c r="C44">
        <v>2.1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2.1</v>
      </c>
    </row>
    <row r="45" spans="2:11" x14ac:dyDescent="0.15">
      <c r="B45" t="s">
        <v>199</v>
      </c>
      <c r="C45">
        <v>3.3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3.3</v>
      </c>
    </row>
    <row r="46" spans="2:11" x14ac:dyDescent="0.15">
      <c r="B46" t="s">
        <v>200</v>
      </c>
      <c r="C46">
        <v>3.3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3.3</v>
      </c>
    </row>
    <row r="47" spans="2:11" x14ac:dyDescent="0.15">
      <c r="B47" t="s">
        <v>201</v>
      </c>
      <c r="C47">
        <v>2.9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2.9</v>
      </c>
    </row>
    <row r="48" spans="2:11" x14ac:dyDescent="0.15">
      <c r="B48" t="s">
        <v>202</v>
      </c>
      <c r="C48">
        <v>2.9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2.9</v>
      </c>
    </row>
    <row r="49" spans="2:11" x14ac:dyDescent="0.15">
      <c r="B49" t="s">
        <v>203</v>
      </c>
      <c r="C49">
        <v>2.95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2.95</v>
      </c>
    </row>
    <row r="50" spans="2:11" x14ac:dyDescent="0.15">
      <c r="B50" t="s">
        <v>204</v>
      </c>
      <c r="C50">
        <v>2.95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2.95</v>
      </c>
    </row>
    <row r="51" spans="2:11" x14ac:dyDescent="0.15">
      <c r="B51" t="s">
        <v>205</v>
      </c>
      <c r="C51">
        <v>3.75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3.75</v>
      </c>
    </row>
    <row r="52" spans="2:11" x14ac:dyDescent="0.15">
      <c r="B52" t="s">
        <v>206</v>
      </c>
      <c r="C52">
        <v>4.0761799999999999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4.0761799999999999</v>
      </c>
    </row>
    <row r="53" spans="2:11" x14ac:dyDescent="0.15">
      <c r="B53" t="s">
        <v>207</v>
      </c>
      <c r="C53">
        <v>3.6680999999999999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3.6680999999999999</v>
      </c>
    </row>
    <row r="54" spans="2:11" x14ac:dyDescent="0.15">
      <c r="B54" t="s">
        <v>208</v>
      </c>
      <c r="C54">
        <v>3.8497599999999998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3.8497599999999998</v>
      </c>
    </row>
    <row r="55" spans="2:11" x14ac:dyDescent="0.15">
      <c r="B55" t="s">
        <v>209</v>
      </c>
      <c r="C55">
        <v>2.8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2.8</v>
      </c>
    </row>
    <row r="56" spans="2:11" x14ac:dyDescent="0.15">
      <c r="B56" t="s">
        <v>210</v>
      </c>
      <c r="C56">
        <v>1.9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1.9</v>
      </c>
    </row>
    <row r="57" spans="2:11" x14ac:dyDescent="0.15">
      <c r="B57" t="s">
        <v>211</v>
      </c>
      <c r="C57">
        <v>1.9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1.9</v>
      </c>
    </row>
    <row r="58" spans="2:11" x14ac:dyDescent="0.15">
      <c r="B58" t="s">
        <v>212</v>
      </c>
      <c r="C58">
        <v>1.9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1.9</v>
      </c>
    </row>
    <row r="59" spans="2:11" x14ac:dyDescent="0.15">
      <c r="B59" t="s">
        <v>213</v>
      </c>
      <c r="C59">
        <v>1.9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1.9</v>
      </c>
    </row>
    <row r="60" spans="2:11" x14ac:dyDescent="0.15">
      <c r="B60" t="s">
        <v>214</v>
      </c>
      <c r="C60">
        <v>1.9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1.9</v>
      </c>
    </row>
    <row r="61" spans="2:11" x14ac:dyDescent="0.15">
      <c r="B61" t="s">
        <v>215</v>
      </c>
      <c r="C61">
        <v>1.9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1.9</v>
      </c>
    </row>
    <row r="62" spans="2:11" x14ac:dyDescent="0.15">
      <c r="B62" t="s">
        <v>216</v>
      </c>
      <c r="C62">
        <v>1.9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1.9</v>
      </c>
    </row>
    <row r="63" spans="2:11" x14ac:dyDescent="0.15">
      <c r="B63" t="s">
        <v>217</v>
      </c>
      <c r="C63">
        <v>1.9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1.9</v>
      </c>
    </row>
    <row r="64" spans="2:11" x14ac:dyDescent="0.15">
      <c r="B64" t="s">
        <v>218</v>
      </c>
      <c r="C64">
        <v>1.9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1.9</v>
      </c>
    </row>
    <row r="65" spans="2:11" x14ac:dyDescent="0.15">
      <c r="B65" t="s">
        <v>219</v>
      </c>
      <c r="C65">
        <v>1.9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1.9</v>
      </c>
    </row>
    <row r="66" spans="2:11" x14ac:dyDescent="0.15">
      <c r="B66" t="s">
        <v>220</v>
      </c>
      <c r="C66">
        <v>1.9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1.9</v>
      </c>
    </row>
    <row r="67" spans="2:11" x14ac:dyDescent="0.15">
      <c r="B67" t="s">
        <v>221</v>
      </c>
      <c r="C67">
        <v>1.9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1.9</v>
      </c>
    </row>
    <row r="68" spans="2:11" x14ac:dyDescent="0.15">
      <c r="B68" t="s">
        <v>222</v>
      </c>
      <c r="C68">
        <v>1.9222399999999999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1.9222399999999999</v>
      </c>
    </row>
    <row r="69" spans="2:11" x14ac:dyDescent="0.15">
      <c r="B69" t="s">
        <v>223</v>
      </c>
      <c r="C69">
        <v>2.1009199999999999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2.1009199999999999</v>
      </c>
    </row>
    <row r="70" spans="2:11" x14ac:dyDescent="0.15">
      <c r="B70" t="s">
        <v>224</v>
      </c>
      <c r="C70">
        <v>1.9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1.9</v>
      </c>
    </row>
    <row r="71" spans="2:11" x14ac:dyDescent="0.15">
      <c r="B71" t="s">
        <v>156</v>
      </c>
      <c r="C71">
        <v>193.798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193.798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0"/>
  <sheetViews>
    <sheetView workbookViewId="0">
      <pane xSplit="5" ySplit="1" topLeftCell="F17" activePane="bottomRight" state="frozen"/>
      <selection pane="topRight" activeCell="F1" sqref="F1"/>
      <selection pane="bottomLeft" activeCell="A5" sqref="A5"/>
      <selection pane="bottomRight" activeCell="AS16" sqref="AS16"/>
    </sheetView>
  </sheetViews>
  <sheetFormatPr baseColWidth="10" defaultColWidth="8.83203125" defaultRowHeight="14" x14ac:dyDescent="0.2"/>
  <cols>
    <col min="1" max="1" width="13.5" style="49" customWidth="1"/>
    <col min="2" max="2" width="14.5" style="50" customWidth="1"/>
    <col min="3" max="3" width="40" style="50" bestFit="1" customWidth="1"/>
    <col min="4" max="4" width="4.6640625" style="50" customWidth="1"/>
    <col min="5" max="5" width="16.6640625" style="50" customWidth="1"/>
    <col min="6" max="6" width="16.6640625" style="96" customWidth="1"/>
    <col min="7" max="9" width="9.83203125" style="96" bestFit="1" customWidth="1"/>
    <col min="10" max="10" width="10.1640625" style="96" bestFit="1" customWidth="1"/>
    <col min="11" max="13" width="9.83203125" style="96" bestFit="1" customWidth="1"/>
    <col min="14" max="14" width="10" style="96" bestFit="1" customWidth="1"/>
    <col min="15" max="15" width="10.1640625" style="96" bestFit="1" customWidth="1"/>
    <col min="16" max="16" width="9.83203125" style="96" bestFit="1" customWidth="1"/>
    <col min="17" max="17" width="10.6640625" style="96" bestFit="1" customWidth="1"/>
    <col min="18" max="18" width="9.83203125" style="96" bestFit="1" customWidth="1"/>
    <col min="19" max="19" width="10.5" style="96" bestFit="1" customWidth="1"/>
    <col min="20" max="20" width="10.1640625" style="96" bestFit="1" customWidth="1"/>
    <col min="21" max="21" width="10" style="96" bestFit="1" customWidth="1"/>
    <col min="22" max="22" width="9.83203125" style="96" bestFit="1" customWidth="1"/>
    <col min="23" max="23" width="10.83203125" style="96" bestFit="1" customWidth="1"/>
    <col min="24" max="24" width="9.83203125" style="96" bestFit="1" customWidth="1"/>
    <col min="25" max="25" width="15" style="96" customWidth="1"/>
    <col min="26" max="26" width="10.1640625" style="96" bestFit="1" customWidth="1"/>
    <col min="27" max="27" width="9.83203125" style="96" bestFit="1" customWidth="1"/>
    <col min="28" max="28" width="10.83203125" style="96" bestFit="1" customWidth="1"/>
    <col min="29" max="29" width="14.33203125" style="96" customWidth="1"/>
    <col min="30" max="30" width="11.5" style="96" customWidth="1"/>
    <col min="31" max="31" width="15.1640625" style="96" customWidth="1"/>
    <col min="32" max="32" width="10" style="96" bestFit="1" customWidth="1"/>
    <col min="33" max="33" width="9.83203125" style="96" bestFit="1" customWidth="1"/>
    <col min="34" max="34" width="15.6640625" style="96" customWidth="1"/>
    <col min="35" max="35" width="9.83203125" style="96" bestFit="1" customWidth="1"/>
    <col min="36" max="36" width="13" style="96" customWidth="1"/>
    <col min="37" max="37" width="10.5" style="96" bestFit="1" customWidth="1"/>
    <col min="38" max="38" width="9.33203125" style="96" bestFit="1" customWidth="1"/>
    <col min="39" max="39" width="10.33203125" style="96" customWidth="1"/>
    <col min="40" max="41" width="9.33203125" style="96" bestFit="1" customWidth="1"/>
    <col min="42" max="42" width="10" style="96" bestFit="1" customWidth="1"/>
    <col min="43" max="43" width="10.1640625" style="96" bestFit="1" customWidth="1"/>
    <col min="44" max="44" width="10.6640625" style="50" customWidth="1"/>
    <col min="45" max="62" width="8.83203125" style="50"/>
    <col min="63" max="64" width="10" style="50" bestFit="1" customWidth="1"/>
    <col min="65" max="65" width="8.83203125" style="50"/>
    <col min="66" max="66" width="10" style="50" bestFit="1" customWidth="1"/>
    <col min="67" max="100" width="8.83203125" style="50"/>
    <col min="101" max="101" width="10" style="50" bestFit="1" customWidth="1"/>
    <col min="102" max="103" width="8.83203125" style="50"/>
    <col min="104" max="104" width="10" style="50" bestFit="1" customWidth="1"/>
    <col min="105" max="105" width="12.33203125" style="50" bestFit="1" customWidth="1"/>
    <col min="106" max="106" width="8.83203125" style="50"/>
    <col min="107" max="107" width="10" style="50" bestFit="1" customWidth="1"/>
    <col min="108" max="16384" width="8.83203125" style="50"/>
  </cols>
  <sheetData>
    <row r="1" spans="1:43" ht="13.5" customHeight="1" x14ac:dyDescent="0.2">
      <c r="F1" s="56" t="s">
        <v>59</v>
      </c>
      <c r="G1" s="56" t="s">
        <v>61</v>
      </c>
      <c r="H1" s="58" t="s">
        <v>63</v>
      </c>
      <c r="I1" s="58" t="s">
        <v>65</v>
      </c>
      <c r="J1" s="58" t="s">
        <v>67</v>
      </c>
      <c r="K1" s="58" t="s">
        <v>69</v>
      </c>
      <c r="L1" s="58" t="s">
        <v>71</v>
      </c>
      <c r="M1" s="58" t="s">
        <v>73</v>
      </c>
      <c r="N1" s="61">
        <v>17</v>
      </c>
      <c r="O1" s="66">
        <v>18</v>
      </c>
      <c r="P1" s="58" t="s">
        <v>74</v>
      </c>
      <c r="Q1" s="72" t="s">
        <v>76</v>
      </c>
      <c r="R1" s="72">
        <v>22</v>
      </c>
      <c r="S1" s="72" t="s">
        <v>79</v>
      </c>
      <c r="T1" s="72">
        <v>25</v>
      </c>
      <c r="U1" s="61">
        <v>26</v>
      </c>
      <c r="V1" s="61">
        <v>27</v>
      </c>
      <c r="W1" s="78" t="s">
        <v>83</v>
      </c>
      <c r="X1" s="78" t="s">
        <v>85</v>
      </c>
      <c r="Y1" s="78" t="s">
        <v>87</v>
      </c>
      <c r="Z1" s="78" t="s">
        <v>89</v>
      </c>
      <c r="AA1" s="78" t="s">
        <v>91</v>
      </c>
      <c r="AB1" s="79" t="s">
        <v>93</v>
      </c>
      <c r="AC1" s="78" t="s">
        <v>94</v>
      </c>
      <c r="AD1" s="78" t="s">
        <v>95</v>
      </c>
      <c r="AE1" s="78" t="s">
        <v>96</v>
      </c>
      <c r="AF1" s="78" t="s">
        <v>97</v>
      </c>
      <c r="AG1" s="78" t="s">
        <v>98</v>
      </c>
      <c r="AH1" s="78" t="s">
        <v>100</v>
      </c>
      <c r="AI1" s="78" t="s">
        <v>101</v>
      </c>
      <c r="AJ1" s="78" t="s">
        <v>102</v>
      </c>
      <c r="AK1" s="78" t="s">
        <v>103</v>
      </c>
      <c r="AL1" s="78" t="s">
        <v>104</v>
      </c>
      <c r="AM1" s="66">
        <v>102</v>
      </c>
      <c r="AN1" s="66">
        <v>103</v>
      </c>
      <c r="AO1" s="66">
        <v>104</v>
      </c>
      <c r="AP1" s="66">
        <v>105</v>
      </c>
      <c r="AQ1" s="50"/>
    </row>
    <row r="2" spans="1:43" x14ac:dyDescent="0.2">
      <c r="F2" s="52">
        <v>1</v>
      </c>
      <c r="G2" s="52">
        <v>2</v>
      </c>
      <c r="H2" s="52">
        <v>3</v>
      </c>
      <c r="I2" s="52">
        <v>4</v>
      </c>
      <c r="J2" s="52">
        <v>5</v>
      </c>
      <c r="K2" s="52">
        <v>6</v>
      </c>
      <c r="L2" s="52">
        <v>7</v>
      </c>
      <c r="M2" s="52">
        <v>8</v>
      </c>
      <c r="N2" s="52">
        <v>9</v>
      </c>
      <c r="O2" s="52">
        <v>10</v>
      </c>
      <c r="P2" s="52">
        <v>11</v>
      </c>
      <c r="Q2" s="52">
        <v>12</v>
      </c>
      <c r="R2" s="52">
        <v>13</v>
      </c>
      <c r="S2" s="52">
        <v>14</v>
      </c>
      <c r="T2" s="52">
        <v>15</v>
      </c>
      <c r="U2" s="52">
        <v>16</v>
      </c>
      <c r="V2" s="52">
        <v>17</v>
      </c>
      <c r="W2" s="52">
        <v>18</v>
      </c>
      <c r="X2" s="52">
        <v>19</v>
      </c>
      <c r="Y2" s="52">
        <v>20</v>
      </c>
      <c r="Z2" s="52">
        <v>21</v>
      </c>
      <c r="AA2" s="52">
        <v>22</v>
      </c>
      <c r="AB2" s="52">
        <v>23</v>
      </c>
      <c r="AC2" s="52">
        <v>24</v>
      </c>
      <c r="AD2" s="52">
        <v>25</v>
      </c>
      <c r="AE2" s="52">
        <v>26</v>
      </c>
      <c r="AF2" s="52">
        <v>27</v>
      </c>
      <c r="AG2" s="52">
        <v>28</v>
      </c>
      <c r="AH2" s="52">
        <v>29</v>
      </c>
      <c r="AI2" s="52">
        <v>30</v>
      </c>
      <c r="AJ2" s="52">
        <v>31</v>
      </c>
      <c r="AK2" s="52">
        <v>32</v>
      </c>
      <c r="AL2" s="52">
        <v>33</v>
      </c>
      <c r="AM2" s="52">
        <v>34</v>
      </c>
      <c r="AN2" s="52">
        <v>35</v>
      </c>
      <c r="AO2" s="52">
        <v>36</v>
      </c>
      <c r="AP2" s="98">
        <v>37</v>
      </c>
      <c r="AQ2" s="97" t="s">
        <v>1</v>
      </c>
    </row>
    <row r="3" spans="1:43" x14ac:dyDescent="0.2">
      <c r="A3" s="212" t="s">
        <v>2</v>
      </c>
      <c r="B3" s="53" t="s">
        <v>3</v>
      </c>
      <c r="C3" s="54" t="s">
        <v>58</v>
      </c>
      <c r="D3" s="55">
        <v>1</v>
      </c>
      <c r="E3" s="56" t="s">
        <v>59</v>
      </c>
      <c r="F3" s="51">
        <v>0</v>
      </c>
      <c r="G3" s="51">
        <v>0</v>
      </c>
      <c r="H3" s="51">
        <v>0</v>
      </c>
      <c r="I3" s="51">
        <v>0</v>
      </c>
      <c r="J3" s="51">
        <v>0</v>
      </c>
      <c r="K3" s="51">
        <v>0</v>
      </c>
      <c r="L3" s="51">
        <v>0</v>
      </c>
      <c r="M3" s="51">
        <v>0</v>
      </c>
      <c r="N3" s="51">
        <v>0</v>
      </c>
      <c r="O3" s="51">
        <v>0</v>
      </c>
      <c r="P3" s="51">
        <v>0</v>
      </c>
      <c r="Q3" s="51">
        <v>0</v>
      </c>
      <c r="R3" s="51">
        <v>0</v>
      </c>
      <c r="S3" s="51">
        <v>0</v>
      </c>
      <c r="T3" s="51">
        <v>0</v>
      </c>
      <c r="U3" s="51">
        <v>0</v>
      </c>
      <c r="V3" s="51">
        <v>0</v>
      </c>
      <c r="W3" s="51">
        <v>123081.16546418416</v>
      </c>
      <c r="X3" s="51">
        <v>43052.840880099902</v>
      </c>
      <c r="Y3" s="51">
        <v>0</v>
      </c>
      <c r="Z3" s="51">
        <v>0</v>
      </c>
      <c r="AA3" s="51">
        <v>0</v>
      </c>
      <c r="AB3" s="51">
        <v>0</v>
      </c>
      <c r="AC3" s="51">
        <v>0</v>
      </c>
      <c r="AD3" s="51">
        <v>0</v>
      </c>
      <c r="AE3" s="51">
        <v>0</v>
      </c>
      <c r="AF3" s="51">
        <v>0</v>
      </c>
      <c r="AG3" s="51">
        <v>0</v>
      </c>
      <c r="AH3" s="51">
        <v>0</v>
      </c>
      <c r="AI3" s="51">
        <v>0</v>
      </c>
      <c r="AJ3" s="51">
        <v>0</v>
      </c>
      <c r="AK3" s="51">
        <v>0</v>
      </c>
      <c r="AL3" s="51">
        <v>0</v>
      </c>
      <c r="AM3" s="51">
        <v>0</v>
      </c>
      <c r="AN3" s="51">
        <v>0</v>
      </c>
      <c r="AO3" s="51">
        <v>0</v>
      </c>
      <c r="AP3" s="51">
        <v>0</v>
      </c>
      <c r="AQ3" s="99">
        <v>166134.00634428405</v>
      </c>
    </row>
    <row r="4" spans="1:43" x14ac:dyDescent="0.2">
      <c r="A4" s="213"/>
      <c r="B4" s="57"/>
      <c r="C4" s="54" t="s">
        <v>60</v>
      </c>
      <c r="D4" s="55">
        <v>2</v>
      </c>
      <c r="E4" s="56" t="s">
        <v>61</v>
      </c>
      <c r="F4" s="51">
        <v>0</v>
      </c>
      <c r="G4" s="51">
        <v>0</v>
      </c>
      <c r="H4" s="51">
        <v>0</v>
      </c>
      <c r="I4" s="51">
        <v>0</v>
      </c>
      <c r="J4" s="51">
        <v>0</v>
      </c>
      <c r="K4" s="51">
        <v>0</v>
      </c>
      <c r="L4" s="51">
        <v>0</v>
      </c>
      <c r="M4" s="51">
        <v>0</v>
      </c>
      <c r="N4" s="51">
        <v>0</v>
      </c>
      <c r="O4" s="51">
        <v>0</v>
      </c>
      <c r="P4" s="51">
        <v>0</v>
      </c>
      <c r="Q4" s="51">
        <v>0</v>
      </c>
      <c r="R4" s="51">
        <v>0</v>
      </c>
      <c r="S4" s="51">
        <v>0</v>
      </c>
      <c r="T4" s="51">
        <v>0</v>
      </c>
      <c r="U4" s="51">
        <v>0</v>
      </c>
      <c r="V4" s="51">
        <v>0</v>
      </c>
      <c r="W4" s="51">
        <v>359057.78688186879</v>
      </c>
      <c r="X4" s="51">
        <v>69319.219965675176</v>
      </c>
      <c r="Y4" s="51">
        <v>0</v>
      </c>
      <c r="Z4" s="51">
        <v>0</v>
      </c>
      <c r="AA4" s="51">
        <v>0</v>
      </c>
      <c r="AB4" s="51">
        <v>0</v>
      </c>
      <c r="AC4" s="51">
        <v>0</v>
      </c>
      <c r="AD4" s="51">
        <v>0</v>
      </c>
      <c r="AE4" s="51">
        <v>0</v>
      </c>
      <c r="AF4" s="51">
        <v>0</v>
      </c>
      <c r="AG4" s="51">
        <v>0</v>
      </c>
      <c r="AH4" s="51">
        <v>0</v>
      </c>
      <c r="AI4" s="51">
        <v>0</v>
      </c>
      <c r="AJ4" s="51">
        <v>0</v>
      </c>
      <c r="AK4" s="51">
        <v>0</v>
      </c>
      <c r="AL4" s="51">
        <v>0</v>
      </c>
      <c r="AM4" s="51">
        <v>0</v>
      </c>
      <c r="AN4" s="51">
        <v>0</v>
      </c>
      <c r="AO4" s="51">
        <v>0</v>
      </c>
      <c r="AP4" s="51">
        <v>0</v>
      </c>
      <c r="AQ4" s="99">
        <v>428377.00684754399</v>
      </c>
    </row>
    <row r="5" spans="1:43" x14ac:dyDescent="0.2">
      <c r="A5" s="214"/>
      <c r="B5" s="57"/>
      <c r="C5" s="54" t="s">
        <v>62</v>
      </c>
      <c r="D5" s="55">
        <v>3</v>
      </c>
      <c r="E5" s="58" t="s">
        <v>63</v>
      </c>
      <c r="F5" s="51">
        <v>0</v>
      </c>
      <c r="G5" s="51">
        <v>0</v>
      </c>
      <c r="H5" s="51">
        <v>0</v>
      </c>
      <c r="I5" s="51">
        <v>0</v>
      </c>
      <c r="J5" s="51">
        <v>0</v>
      </c>
      <c r="K5" s="51">
        <v>0</v>
      </c>
      <c r="L5" s="51">
        <v>0</v>
      </c>
      <c r="M5" s="51">
        <v>0</v>
      </c>
      <c r="N5" s="51">
        <v>0</v>
      </c>
      <c r="O5" s="51">
        <v>0</v>
      </c>
      <c r="P5" s="51">
        <v>0</v>
      </c>
      <c r="Q5" s="51">
        <v>0</v>
      </c>
      <c r="R5" s="51">
        <v>0</v>
      </c>
      <c r="S5" s="51">
        <v>0</v>
      </c>
      <c r="T5" s="51">
        <v>0</v>
      </c>
      <c r="U5" s="51">
        <v>0</v>
      </c>
      <c r="V5" s="51">
        <v>0</v>
      </c>
      <c r="W5" s="51">
        <v>70065.678911751122</v>
      </c>
      <c r="X5" s="51">
        <v>3581.4075578865741</v>
      </c>
      <c r="Y5" s="51">
        <v>440796.69311357592</v>
      </c>
      <c r="Z5" s="51">
        <v>93965.207561671035</v>
      </c>
      <c r="AA5" s="51">
        <v>25498.096472379744</v>
      </c>
      <c r="AB5" s="51">
        <v>0</v>
      </c>
      <c r="AC5" s="51">
        <v>0</v>
      </c>
      <c r="AD5" s="51">
        <v>0</v>
      </c>
      <c r="AE5" s="51">
        <v>0</v>
      </c>
      <c r="AF5" s="51">
        <v>0</v>
      </c>
      <c r="AG5" s="51">
        <v>0</v>
      </c>
      <c r="AH5" s="51">
        <v>0</v>
      </c>
      <c r="AI5" s="51">
        <v>0</v>
      </c>
      <c r="AJ5" s="51">
        <v>0</v>
      </c>
      <c r="AK5" s="51">
        <v>0</v>
      </c>
      <c r="AL5" s="51">
        <v>0</v>
      </c>
      <c r="AM5" s="51">
        <v>0</v>
      </c>
      <c r="AN5" s="51">
        <v>0</v>
      </c>
      <c r="AO5" s="51">
        <v>0</v>
      </c>
      <c r="AP5" s="51">
        <v>386.76263225780667</v>
      </c>
      <c r="AQ5" s="99">
        <v>634293.84624952218</v>
      </c>
    </row>
    <row r="6" spans="1:43" x14ac:dyDescent="0.2">
      <c r="A6" s="214"/>
      <c r="B6" s="57"/>
      <c r="C6" s="54" t="s">
        <v>64</v>
      </c>
      <c r="D6" s="55">
        <v>4</v>
      </c>
      <c r="E6" s="58" t="s">
        <v>65</v>
      </c>
      <c r="F6" s="51">
        <v>0</v>
      </c>
      <c r="G6" s="51">
        <v>0</v>
      </c>
      <c r="H6" s="51">
        <v>0</v>
      </c>
      <c r="I6" s="51">
        <v>0</v>
      </c>
      <c r="J6" s="51">
        <v>0</v>
      </c>
      <c r="K6" s="51">
        <v>0</v>
      </c>
      <c r="L6" s="51">
        <v>0</v>
      </c>
      <c r="M6" s="51">
        <v>0</v>
      </c>
      <c r="N6" s="51">
        <v>0</v>
      </c>
      <c r="O6" s="51">
        <v>0</v>
      </c>
      <c r="P6" s="51">
        <v>0</v>
      </c>
      <c r="Q6" s="51">
        <v>0</v>
      </c>
      <c r="R6" s="51">
        <v>0</v>
      </c>
      <c r="S6" s="51">
        <v>0</v>
      </c>
      <c r="T6" s="51">
        <v>0</v>
      </c>
      <c r="U6" s="51">
        <v>0</v>
      </c>
      <c r="V6" s="51">
        <v>0</v>
      </c>
      <c r="W6" s="51">
        <v>33649.853088826996</v>
      </c>
      <c r="X6" s="51">
        <v>842.67448971128704</v>
      </c>
      <c r="Y6" s="51">
        <v>129844.66282143113</v>
      </c>
      <c r="Z6" s="51">
        <v>82106.279146906119</v>
      </c>
      <c r="AA6" s="51">
        <v>5867.7432908441533</v>
      </c>
      <c r="AB6" s="51">
        <v>0</v>
      </c>
      <c r="AC6" s="51">
        <v>0</v>
      </c>
      <c r="AD6" s="51">
        <v>0</v>
      </c>
      <c r="AE6" s="51">
        <v>0</v>
      </c>
      <c r="AF6" s="51">
        <v>0</v>
      </c>
      <c r="AG6" s="51">
        <v>0</v>
      </c>
      <c r="AH6" s="51">
        <v>0</v>
      </c>
      <c r="AI6" s="51">
        <v>0</v>
      </c>
      <c r="AJ6" s="51">
        <v>0</v>
      </c>
      <c r="AK6" s="51">
        <v>0</v>
      </c>
      <c r="AL6" s="51">
        <v>0</v>
      </c>
      <c r="AM6" s="51">
        <v>0</v>
      </c>
      <c r="AN6" s="51">
        <v>0</v>
      </c>
      <c r="AO6" s="51">
        <v>0</v>
      </c>
      <c r="AP6" s="51">
        <v>0</v>
      </c>
      <c r="AQ6" s="99">
        <v>252311.21283771965</v>
      </c>
    </row>
    <row r="7" spans="1:43" x14ac:dyDescent="0.2">
      <c r="A7" s="214"/>
      <c r="B7" s="57"/>
      <c r="C7" s="54" t="s">
        <v>66</v>
      </c>
      <c r="D7" s="55">
        <v>5</v>
      </c>
      <c r="E7" s="58" t="s">
        <v>67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  <c r="O7" s="51">
        <v>0</v>
      </c>
      <c r="P7" s="51">
        <v>0</v>
      </c>
      <c r="Q7" s="51">
        <v>0</v>
      </c>
      <c r="R7" s="51">
        <v>0</v>
      </c>
      <c r="S7" s="51">
        <v>0</v>
      </c>
      <c r="T7" s="51">
        <v>0</v>
      </c>
      <c r="U7" s="51">
        <v>0</v>
      </c>
      <c r="V7" s="51">
        <v>0</v>
      </c>
      <c r="W7" s="51">
        <v>18120.581181494781</v>
      </c>
      <c r="X7" s="51">
        <v>3039.5069361498463</v>
      </c>
      <c r="Y7" s="51">
        <v>103810.69579775666</v>
      </c>
      <c r="Z7" s="51">
        <v>258652.07500347961</v>
      </c>
      <c r="AA7" s="51">
        <v>143121.52803195073</v>
      </c>
      <c r="AB7" s="51">
        <v>0</v>
      </c>
      <c r="AC7" s="51">
        <v>0</v>
      </c>
      <c r="AD7" s="51">
        <v>0</v>
      </c>
      <c r="AE7" s="51">
        <v>0</v>
      </c>
      <c r="AF7" s="51">
        <v>0</v>
      </c>
      <c r="AG7" s="51">
        <v>0</v>
      </c>
      <c r="AH7" s="51">
        <v>0</v>
      </c>
      <c r="AI7" s="51">
        <v>0</v>
      </c>
      <c r="AJ7" s="51">
        <v>0</v>
      </c>
      <c r="AK7" s="51">
        <v>0</v>
      </c>
      <c r="AL7" s="51">
        <v>0</v>
      </c>
      <c r="AM7" s="51">
        <v>0</v>
      </c>
      <c r="AN7" s="51">
        <v>0</v>
      </c>
      <c r="AO7" s="51">
        <v>0</v>
      </c>
      <c r="AP7" s="51">
        <v>673.98462305434975</v>
      </c>
      <c r="AQ7" s="99">
        <v>527418.37157388602</v>
      </c>
    </row>
    <row r="8" spans="1:43" x14ac:dyDescent="0.2">
      <c r="A8" s="214"/>
      <c r="B8" s="57"/>
      <c r="C8" s="54" t="s">
        <v>68</v>
      </c>
      <c r="D8" s="55">
        <v>6</v>
      </c>
      <c r="E8" s="58" t="s">
        <v>69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4258.3695944986021</v>
      </c>
      <c r="X8" s="51">
        <v>422.01970119250768</v>
      </c>
      <c r="Y8" s="51">
        <v>9221.4558391282535</v>
      </c>
      <c r="Z8" s="51">
        <v>345321.09944409988</v>
      </c>
      <c r="AA8" s="51">
        <v>17750.614025940711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1">
        <v>0</v>
      </c>
      <c r="AM8" s="51">
        <v>0</v>
      </c>
      <c r="AN8" s="51">
        <v>0</v>
      </c>
      <c r="AO8" s="51">
        <v>0</v>
      </c>
      <c r="AP8" s="51">
        <v>0</v>
      </c>
      <c r="AQ8" s="99">
        <v>376973.55860485992</v>
      </c>
    </row>
    <row r="9" spans="1:43" x14ac:dyDescent="0.2">
      <c r="A9" s="214"/>
      <c r="B9" s="57"/>
      <c r="C9" s="54" t="s">
        <v>70</v>
      </c>
      <c r="D9" s="55">
        <v>7</v>
      </c>
      <c r="E9" s="58" t="s">
        <v>71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6966.696288312507</v>
      </c>
      <c r="X9" s="51">
        <v>646.03769782970198</v>
      </c>
      <c r="Y9" s="51">
        <v>46670.65053710316</v>
      </c>
      <c r="Z9" s="51">
        <v>29082.018585521779</v>
      </c>
      <c r="AA9" s="51">
        <v>178341.99656733614</v>
      </c>
      <c r="AB9" s="51">
        <v>0</v>
      </c>
      <c r="AC9" s="51">
        <v>0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1">
        <v>0</v>
      </c>
      <c r="AM9" s="51">
        <v>0</v>
      </c>
      <c r="AN9" s="51">
        <v>0</v>
      </c>
      <c r="AO9" s="51">
        <v>0</v>
      </c>
      <c r="AP9" s="51">
        <v>646.45274468784373</v>
      </c>
      <c r="AQ9" s="99">
        <v>262353.85242079111</v>
      </c>
    </row>
    <row r="10" spans="1:43" x14ac:dyDescent="0.2">
      <c r="A10" s="214"/>
      <c r="B10" s="59"/>
      <c r="C10" s="54" t="s">
        <v>72</v>
      </c>
      <c r="D10" s="55">
        <v>8</v>
      </c>
      <c r="E10" s="58" t="s">
        <v>73</v>
      </c>
      <c r="F10" s="51">
        <v>0</v>
      </c>
      <c r="G10" s="51">
        <v>0</v>
      </c>
      <c r="H10" s="51">
        <v>0</v>
      </c>
      <c r="I10" s="51">
        <v>0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51">
        <v>0</v>
      </c>
      <c r="P10" s="51">
        <v>0</v>
      </c>
      <c r="Q10" s="51">
        <v>0</v>
      </c>
      <c r="R10" s="51">
        <v>0</v>
      </c>
      <c r="S10" s="51">
        <v>0</v>
      </c>
      <c r="T10" s="51">
        <v>0</v>
      </c>
      <c r="U10" s="51">
        <v>0</v>
      </c>
      <c r="V10" s="51">
        <v>0</v>
      </c>
      <c r="W10" s="51">
        <v>2457.1458563934275</v>
      </c>
      <c r="X10" s="51">
        <v>705.59924322610254</v>
      </c>
      <c r="Y10" s="51">
        <v>21224.993914866322</v>
      </c>
      <c r="Z10" s="51">
        <v>7755.0258654874251</v>
      </c>
      <c r="AA10" s="51">
        <v>14320.319549802431</v>
      </c>
      <c r="AB10" s="51">
        <v>0</v>
      </c>
      <c r="AC10" s="51">
        <v>0</v>
      </c>
      <c r="AD10" s="51">
        <v>0</v>
      </c>
      <c r="AE10" s="51">
        <v>0</v>
      </c>
      <c r="AF10" s="51">
        <v>0</v>
      </c>
      <c r="AG10" s="51">
        <v>0</v>
      </c>
      <c r="AH10" s="51">
        <v>0</v>
      </c>
      <c r="AI10" s="51">
        <v>0</v>
      </c>
      <c r="AJ10" s="51">
        <v>0</v>
      </c>
      <c r="AK10" s="51">
        <v>0</v>
      </c>
      <c r="AL10" s="51">
        <v>0</v>
      </c>
      <c r="AM10" s="51">
        <v>0</v>
      </c>
      <c r="AN10" s="51">
        <v>0</v>
      </c>
      <c r="AO10" s="51">
        <v>0</v>
      </c>
      <c r="AP10" s="51">
        <v>0</v>
      </c>
      <c r="AQ10" s="99">
        <v>46463.084429775707</v>
      </c>
    </row>
    <row r="11" spans="1:43" x14ac:dyDescent="0.2">
      <c r="A11" s="215"/>
      <c r="B11" s="216" t="s">
        <v>12</v>
      </c>
      <c r="C11" s="217"/>
      <c r="D11" s="60">
        <v>9</v>
      </c>
      <c r="E11" s="61">
        <v>17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51">
        <v>310380.58273266943</v>
      </c>
      <c r="X11" s="51">
        <v>47271.40452822893</v>
      </c>
      <c r="Y11" s="51">
        <v>1505990.5189761387</v>
      </c>
      <c r="Z11" s="51">
        <v>281894.99695263908</v>
      </c>
      <c r="AA11" s="51">
        <v>318779.94650194095</v>
      </c>
      <c r="AB11" s="51">
        <v>0</v>
      </c>
      <c r="AC11" s="51">
        <v>0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51">
        <v>0</v>
      </c>
      <c r="AP11" s="51">
        <v>6657.5134229643445</v>
      </c>
      <c r="AQ11" s="99">
        <v>2470974.9631145811</v>
      </c>
    </row>
    <row r="12" spans="1:43" x14ac:dyDescent="0.2">
      <c r="A12" s="62" t="s">
        <v>13</v>
      </c>
      <c r="B12" s="63" t="s">
        <v>14</v>
      </c>
      <c r="C12" s="64" t="s">
        <v>15</v>
      </c>
      <c r="D12" s="65">
        <v>10</v>
      </c>
      <c r="E12" s="66">
        <v>18</v>
      </c>
      <c r="F12" s="51">
        <v>46164.20139233637</v>
      </c>
      <c r="G12" s="51">
        <v>16500.431804190001</v>
      </c>
      <c r="H12" s="51">
        <v>20488.63016533</v>
      </c>
      <c r="I12" s="51">
        <v>1348.8652290699999</v>
      </c>
      <c r="J12" s="51">
        <v>14674.093402710001</v>
      </c>
      <c r="K12" s="51">
        <v>3080.2409623899998</v>
      </c>
      <c r="L12" s="51">
        <v>2972.6823450399997</v>
      </c>
      <c r="M12" s="51">
        <v>177.30622634000002</v>
      </c>
      <c r="N12" s="51">
        <v>11397.23302939196</v>
      </c>
      <c r="O12" s="51">
        <v>190.26820856239075</v>
      </c>
      <c r="P12" s="51">
        <v>1182.6374839795831</v>
      </c>
      <c r="Q12" s="51">
        <v>864.9919057957037</v>
      </c>
      <c r="R12" s="51">
        <v>1182.5600067625403</v>
      </c>
      <c r="S12" s="51">
        <v>3281.9186999207727</v>
      </c>
      <c r="T12" s="51">
        <v>5273.388734067993</v>
      </c>
      <c r="U12" s="51">
        <v>1654.9221980218715</v>
      </c>
      <c r="V12" s="51">
        <v>42495.542969210102</v>
      </c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v>0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0</v>
      </c>
      <c r="AM12" s="51">
        <v>0</v>
      </c>
      <c r="AN12" s="51">
        <v>0</v>
      </c>
      <c r="AO12" s="51">
        <v>0</v>
      </c>
      <c r="AP12" s="51">
        <v>3826.7701189508416</v>
      </c>
      <c r="AQ12" s="99">
        <v>176756.68488207014</v>
      </c>
    </row>
    <row r="13" spans="1:43" x14ac:dyDescent="0.2">
      <c r="A13" s="67"/>
      <c r="B13" s="68"/>
      <c r="C13" s="54" t="s">
        <v>16</v>
      </c>
      <c r="D13" s="69">
        <v>11</v>
      </c>
      <c r="E13" s="58" t="s">
        <v>74</v>
      </c>
      <c r="F13" s="51">
        <v>59491.229322553649</v>
      </c>
      <c r="G13" s="51">
        <v>255185.13709106395</v>
      </c>
      <c r="H13" s="51">
        <v>65494.922553175638</v>
      </c>
      <c r="I13" s="51">
        <v>40793.125594349644</v>
      </c>
      <c r="J13" s="51">
        <v>46938.387335727661</v>
      </c>
      <c r="K13" s="51">
        <v>20305.249843279991</v>
      </c>
      <c r="L13" s="51">
        <v>27281.62864486505</v>
      </c>
      <c r="M13" s="51">
        <v>2936.0639382857139</v>
      </c>
      <c r="N13" s="51">
        <v>132332.163318059</v>
      </c>
      <c r="O13" s="51">
        <v>140.87071369895469</v>
      </c>
      <c r="P13" s="51">
        <v>773.55672082867738</v>
      </c>
      <c r="Q13" s="51">
        <v>519.69564850737822</v>
      </c>
      <c r="R13" s="51">
        <v>780.02771148255704</v>
      </c>
      <c r="S13" s="51">
        <v>2010.3720700566755</v>
      </c>
      <c r="T13" s="51">
        <v>2787.1262574260772</v>
      </c>
      <c r="U13" s="51">
        <v>4755.3441766435972</v>
      </c>
      <c r="V13" s="51">
        <v>52014.648751890316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1">
        <v>0</v>
      </c>
      <c r="AN13" s="51">
        <v>0</v>
      </c>
      <c r="AO13" s="51">
        <v>0</v>
      </c>
      <c r="AP13" s="51">
        <v>17023.288371851311</v>
      </c>
      <c r="AQ13" s="99">
        <v>731562.83806374576</v>
      </c>
    </row>
    <row r="14" spans="1:43" x14ac:dyDescent="0.2">
      <c r="A14" s="67"/>
      <c r="B14" s="68"/>
      <c r="C14" s="70" t="s">
        <v>75</v>
      </c>
      <c r="D14" s="71">
        <v>12</v>
      </c>
      <c r="E14" s="72" t="s">
        <v>76</v>
      </c>
      <c r="F14" s="51">
        <v>32262.842806273125</v>
      </c>
      <c r="G14" s="51">
        <v>57357.087193080006</v>
      </c>
      <c r="H14" s="51">
        <v>163727.19179173</v>
      </c>
      <c r="I14" s="51">
        <v>45961.694974419996</v>
      </c>
      <c r="J14" s="51">
        <v>34434.276232579999</v>
      </c>
      <c r="K14" s="51">
        <v>88860.749690380006</v>
      </c>
      <c r="L14" s="51">
        <v>15794.34681997</v>
      </c>
      <c r="M14" s="51">
        <v>6970.9996782999997</v>
      </c>
      <c r="N14" s="51">
        <v>128137.1879241495</v>
      </c>
      <c r="O14" s="51">
        <v>239.59396960192154</v>
      </c>
      <c r="P14" s="51">
        <v>1106.5297601221064</v>
      </c>
      <c r="Q14" s="51">
        <v>953.14159499900438</v>
      </c>
      <c r="R14" s="51">
        <v>1312.1379027448343</v>
      </c>
      <c r="S14" s="51">
        <v>3663.9461033630105</v>
      </c>
      <c r="T14" s="51">
        <v>5506.0344263449824</v>
      </c>
      <c r="U14" s="51">
        <v>3983.4083883288013</v>
      </c>
      <c r="V14" s="51">
        <v>56264.904626327203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1">
        <v>0</v>
      </c>
      <c r="AN14" s="51">
        <v>0</v>
      </c>
      <c r="AO14" s="51">
        <v>0</v>
      </c>
      <c r="AP14" s="51">
        <v>20850.00978752931</v>
      </c>
      <c r="AQ14" s="99">
        <v>667386.08367024397</v>
      </c>
    </row>
    <row r="15" spans="1:43" x14ac:dyDescent="0.2">
      <c r="A15" s="67"/>
      <c r="B15" s="68"/>
      <c r="C15" s="70" t="s">
        <v>77</v>
      </c>
      <c r="D15" s="71">
        <v>13</v>
      </c>
      <c r="E15" s="72">
        <v>22</v>
      </c>
      <c r="F15" s="51">
        <v>15511.520844927936</v>
      </c>
      <c r="G15" s="51">
        <v>83547.350921389996</v>
      </c>
      <c r="H15" s="51">
        <v>17695.940901499998</v>
      </c>
      <c r="I15" s="51">
        <v>47946.633954030003</v>
      </c>
      <c r="J15" s="51">
        <v>50155.111254030002</v>
      </c>
      <c r="K15" s="51">
        <v>45160.031715309997</v>
      </c>
      <c r="L15" s="51">
        <v>48922.305747530001</v>
      </c>
      <c r="M15" s="51">
        <v>3724.8075274799999</v>
      </c>
      <c r="N15" s="51">
        <v>141625.002625188</v>
      </c>
      <c r="O15" s="51">
        <v>19.562138659265266</v>
      </c>
      <c r="P15" s="51">
        <v>84.503260718143267</v>
      </c>
      <c r="Q15" s="51">
        <v>61.598857502752679</v>
      </c>
      <c r="R15" s="51">
        <v>141.13953148812394</v>
      </c>
      <c r="S15" s="51">
        <v>222.38923947624372</v>
      </c>
      <c r="T15" s="51">
        <v>202.7849347253476</v>
      </c>
      <c r="U15" s="51">
        <v>7724.0035928323286</v>
      </c>
      <c r="V15" s="51">
        <v>3370.7057596834875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51">
        <v>0</v>
      </c>
      <c r="AM15" s="51">
        <v>0</v>
      </c>
      <c r="AN15" s="51">
        <v>0</v>
      </c>
      <c r="AO15" s="51">
        <v>0</v>
      </c>
      <c r="AP15" s="51">
        <v>2339.1271889669092</v>
      </c>
      <c r="AQ15" s="99">
        <v>468454.5199954384</v>
      </c>
    </row>
    <row r="16" spans="1:43" x14ac:dyDescent="0.2">
      <c r="A16" s="67"/>
      <c r="B16" s="68"/>
      <c r="C16" s="70" t="s">
        <v>78</v>
      </c>
      <c r="D16" s="71">
        <v>14</v>
      </c>
      <c r="E16" s="72" t="s">
        <v>79</v>
      </c>
      <c r="F16" s="51">
        <v>4396.4071411940804</v>
      </c>
      <c r="G16" s="51">
        <v>8421.6377972999999</v>
      </c>
      <c r="H16" s="51">
        <v>335061.64723522001</v>
      </c>
      <c r="I16" s="51">
        <v>74068.697367800007</v>
      </c>
      <c r="J16" s="51">
        <v>178291.74535416998</v>
      </c>
      <c r="K16" s="51">
        <v>59378.671388899995</v>
      </c>
      <c r="L16" s="51">
        <v>19970.111840769998</v>
      </c>
      <c r="M16" s="51">
        <v>8751.8927104100003</v>
      </c>
      <c r="N16" s="51">
        <v>183339.10254253168</v>
      </c>
      <c r="O16" s="51">
        <v>224.04874525170146</v>
      </c>
      <c r="P16" s="51">
        <v>1235.9938651643677</v>
      </c>
      <c r="Q16" s="51">
        <v>667.41640757045946</v>
      </c>
      <c r="R16" s="51">
        <v>1113.2925197717152</v>
      </c>
      <c r="S16" s="51">
        <v>1781.3772179887396</v>
      </c>
      <c r="T16" s="51">
        <v>5027.9434835049879</v>
      </c>
      <c r="U16" s="51">
        <v>13349.089879898414</v>
      </c>
      <c r="V16" s="51">
        <v>41565.099744408384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1">
        <v>0</v>
      </c>
      <c r="AN16" s="51">
        <v>0</v>
      </c>
      <c r="AO16" s="51">
        <v>0</v>
      </c>
      <c r="AP16" s="51">
        <v>17756.779691540785</v>
      </c>
      <c r="AQ16" s="99">
        <v>954400.95493339526</v>
      </c>
    </row>
    <row r="17" spans="1:43" x14ac:dyDescent="0.2">
      <c r="A17" s="67"/>
      <c r="B17" s="73"/>
      <c r="C17" s="70" t="s">
        <v>80</v>
      </c>
      <c r="D17" s="71">
        <v>15</v>
      </c>
      <c r="E17" s="72">
        <v>25</v>
      </c>
      <c r="F17" s="51">
        <v>8307.8048369989938</v>
      </c>
      <c r="G17" s="51">
        <v>7365.3620405199999</v>
      </c>
      <c r="H17" s="51">
        <v>30565.050973820002</v>
      </c>
      <c r="I17" s="51">
        <v>42192.195718050003</v>
      </c>
      <c r="J17" s="51">
        <v>201275.72356237</v>
      </c>
      <c r="K17" s="51">
        <v>160188.6150046</v>
      </c>
      <c r="L17" s="51">
        <v>144902.60872364001</v>
      </c>
      <c r="M17" s="51">
        <v>23902.014348960001</v>
      </c>
      <c r="N17" s="51">
        <v>191719.24899377901</v>
      </c>
      <c r="O17" s="51">
        <v>15.992393236772651</v>
      </c>
      <c r="P17" s="51">
        <v>73.196184534103168</v>
      </c>
      <c r="Q17" s="51">
        <v>66.44293602773962</v>
      </c>
      <c r="R17" s="51">
        <v>80.277153485542613</v>
      </c>
      <c r="S17" s="51">
        <v>207.33145720751583</v>
      </c>
      <c r="T17" s="51">
        <v>370.4824371574976</v>
      </c>
      <c r="U17" s="51">
        <v>11618.231764274993</v>
      </c>
      <c r="V17" s="51">
        <v>3323.0153884805127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1">
        <v>0</v>
      </c>
      <c r="AD17" s="51">
        <v>0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1">
        <v>0</v>
      </c>
      <c r="AN17" s="51">
        <v>0</v>
      </c>
      <c r="AO17" s="51">
        <v>0</v>
      </c>
      <c r="AP17" s="51">
        <v>1709.8937083552091</v>
      </c>
      <c r="AQ17" s="99">
        <v>827883.48762549809</v>
      </c>
    </row>
    <row r="18" spans="1:43" x14ac:dyDescent="0.2">
      <c r="A18" s="67"/>
      <c r="B18" s="216" t="s">
        <v>23</v>
      </c>
      <c r="C18" s="217"/>
      <c r="D18" s="74">
        <v>16</v>
      </c>
      <c r="E18" s="61">
        <v>26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1591198.0337932799</v>
      </c>
      <c r="O18" s="51">
        <v>739.90659889867368</v>
      </c>
      <c r="P18" s="51">
        <v>8343.9763107132658</v>
      </c>
      <c r="Q18" s="51">
        <v>4909.7876105827863</v>
      </c>
      <c r="R18" s="51">
        <v>6168.6498565197589</v>
      </c>
      <c r="S18" s="51">
        <v>7930.0613302017537</v>
      </c>
      <c r="T18" s="51">
        <v>7071.9858254598466</v>
      </c>
      <c r="U18" s="51">
        <v>176469.94075347862</v>
      </c>
      <c r="V18" s="51">
        <v>89692.448253282593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1">
        <v>0</v>
      </c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51">
        <v>0</v>
      </c>
      <c r="AM18" s="51">
        <v>0</v>
      </c>
      <c r="AN18" s="51">
        <v>0</v>
      </c>
      <c r="AO18" s="51">
        <v>0</v>
      </c>
      <c r="AP18" s="51">
        <v>24176.906577033558</v>
      </c>
      <c r="AQ18" s="99">
        <v>1916701.6969094505</v>
      </c>
    </row>
    <row r="19" spans="1:43" ht="12.75" customHeight="1" x14ac:dyDescent="0.2">
      <c r="A19" s="75"/>
      <c r="B19" s="216" t="s">
        <v>81</v>
      </c>
      <c r="C19" s="217"/>
      <c r="D19" s="76">
        <v>17</v>
      </c>
      <c r="E19" s="61">
        <v>27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3796.09696518494</v>
      </c>
      <c r="P19" s="51">
        <v>11953.617001488001</v>
      </c>
      <c r="Q19" s="51">
        <v>12556.562946157626</v>
      </c>
      <c r="R19" s="51">
        <v>13760.475462550365</v>
      </c>
      <c r="S19" s="51">
        <v>24368.38836117039</v>
      </c>
      <c r="T19" s="51">
        <v>18638.330263448708</v>
      </c>
      <c r="U19" s="51">
        <v>650052.59</v>
      </c>
      <c r="V19" s="51">
        <v>181676.36499999999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1">
        <v>0</v>
      </c>
      <c r="AF19" s="51">
        <v>0</v>
      </c>
      <c r="AG19" s="51">
        <v>0</v>
      </c>
      <c r="AH19" s="51">
        <v>0</v>
      </c>
      <c r="AI19" s="51">
        <v>0</v>
      </c>
      <c r="AJ19" s="51">
        <v>0</v>
      </c>
      <c r="AK19" s="51">
        <v>0</v>
      </c>
      <c r="AL19" s="51">
        <v>0</v>
      </c>
      <c r="AM19" s="51">
        <v>0</v>
      </c>
      <c r="AN19" s="51">
        <v>344939.88907506823</v>
      </c>
      <c r="AO19" s="51">
        <v>0</v>
      </c>
      <c r="AP19" s="51">
        <v>2291.08</v>
      </c>
      <c r="AQ19" s="99">
        <v>1264033.3950750683</v>
      </c>
    </row>
    <row r="20" spans="1:43" x14ac:dyDescent="0.2">
      <c r="A20" s="206" t="s">
        <v>25</v>
      </c>
      <c r="B20" s="207" t="s">
        <v>82</v>
      </c>
      <c r="C20" s="207"/>
      <c r="D20" s="77">
        <v>18</v>
      </c>
      <c r="E20" s="78" t="s">
        <v>83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1867365.14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1">
        <v>0</v>
      </c>
      <c r="AM20" s="51">
        <v>0</v>
      </c>
      <c r="AN20" s="51">
        <v>0</v>
      </c>
      <c r="AO20" s="51">
        <v>985.24800000000005</v>
      </c>
      <c r="AP20" s="51">
        <v>0</v>
      </c>
      <c r="AQ20" s="99">
        <v>1868350.3879999998</v>
      </c>
    </row>
    <row r="21" spans="1:43" x14ac:dyDescent="0.2">
      <c r="A21" s="206"/>
      <c r="B21" s="207" t="s">
        <v>84</v>
      </c>
      <c r="C21" s="207"/>
      <c r="D21" s="77">
        <v>19</v>
      </c>
      <c r="E21" s="78" t="s">
        <v>85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254472.95900000003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1">
        <v>0</v>
      </c>
      <c r="AM21" s="51">
        <v>0</v>
      </c>
      <c r="AN21" s="51">
        <v>0</v>
      </c>
      <c r="AO21" s="51">
        <v>0</v>
      </c>
      <c r="AP21" s="51">
        <v>0</v>
      </c>
      <c r="AQ21" s="99">
        <v>254472.95900000003</v>
      </c>
    </row>
    <row r="22" spans="1:43" x14ac:dyDescent="0.2">
      <c r="A22" s="206"/>
      <c r="B22" s="207" t="s">
        <v>105</v>
      </c>
      <c r="C22" s="207"/>
      <c r="D22" s="77">
        <v>20</v>
      </c>
      <c r="E22" s="78" t="s">
        <v>87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1">
        <v>4796419.1700000009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1">
        <v>0</v>
      </c>
      <c r="AL22" s="51">
        <v>0</v>
      </c>
      <c r="AM22" s="51">
        <v>0</v>
      </c>
      <c r="AN22" s="51">
        <v>0</v>
      </c>
      <c r="AO22" s="51">
        <v>196987.61200000002</v>
      </c>
      <c r="AP22" s="51">
        <v>0</v>
      </c>
      <c r="AQ22" s="99">
        <v>4993406.7820000006</v>
      </c>
    </row>
    <row r="23" spans="1:43" x14ac:dyDescent="0.2">
      <c r="A23" s="206"/>
      <c r="B23" s="207" t="s">
        <v>88</v>
      </c>
      <c r="C23" s="207"/>
      <c r="D23" s="77">
        <v>21</v>
      </c>
      <c r="E23" s="78" t="s">
        <v>89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1">
        <v>0</v>
      </c>
      <c r="AF23" s="51">
        <v>2209156.3506116434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1">
        <v>0</v>
      </c>
      <c r="AM23" s="51">
        <v>0</v>
      </c>
      <c r="AN23" s="51">
        <v>0</v>
      </c>
      <c r="AO23" s="51">
        <v>1688.415</v>
      </c>
      <c r="AP23" s="51">
        <v>0</v>
      </c>
      <c r="AQ23" s="99">
        <v>2210844.7656116434</v>
      </c>
    </row>
    <row r="24" spans="1:43" x14ac:dyDescent="0.2">
      <c r="A24" s="206"/>
      <c r="B24" s="207" t="s">
        <v>90</v>
      </c>
      <c r="C24" s="207"/>
      <c r="D24" s="77">
        <v>22</v>
      </c>
      <c r="E24" s="78" t="s">
        <v>91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1047968.8563132887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1">
        <v>0</v>
      </c>
      <c r="AO24" s="51">
        <v>40.700000000000003</v>
      </c>
      <c r="AP24" s="51">
        <v>0</v>
      </c>
      <c r="AQ24" s="99">
        <v>1048009.5563132886</v>
      </c>
    </row>
    <row r="25" spans="1:43" s="91" customFormat="1" x14ac:dyDescent="0.2">
      <c r="A25" s="209" t="s">
        <v>92</v>
      </c>
      <c r="B25" s="210"/>
      <c r="C25" s="211"/>
      <c r="D25" s="88">
        <v>23</v>
      </c>
      <c r="E25" s="89" t="s">
        <v>93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  <c r="M25" s="90">
        <v>0</v>
      </c>
      <c r="N25" s="90">
        <v>0</v>
      </c>
      <c r="O25" s="90">
        <v>0</v>
      </c>
      <c r="P25" s="90">
        <v>0</v>
      </c>
      <c r="Q25" s="90">
        <v>0</v>
      </c>
      <c r="R25" s="90">
        <v>0</v>
      </c>
      <c r="S25" s="90">
        <v>0</v>
      </c>
      <c r="T25" s="90">
        <v>0</v>
      </c>
      <c r="U25" s="90">
        <v>0</v>
      </c>
      <c r="V25" s="90">
        <v>0</v>
      </c>
      <c r="W25" s="90">
        <v>0</v>
      </c>
      <c r="X25" s="90">
        <v>0</v>
      </c>
      <c r="Y25" s="90">
        <v>0</v>
      </c>
      <c r="Z25" s="90">
        <v>0</v>
      </c>
      <c r="AA25" s="90">
        <v>0</v>
      </c>
      <c r="AB25" s="90">
        <v>0</v>
      </c>
      <c r="AC25" s="90">
        <v>455953.02500000002</v>
      </c>
      <c r="AD25" s="90">
        <v>27512.243000000002</v>
      </c>
      <c r="AE25" s="90">
        <v>516789.288</v>
      </c>
      <c r="AF25" s="90">
        <v>218.89600000000002</v>
      </c>
      <c r="AG25" s="90">
        <v>0</v>
      </c>
      <c r="AH25" s="90">
        <v>23926.061999999976</v>
      </c>
      <c r="AI25" s="51">
        <v>569.38299999999958</v>
      </c>
      <c r="AJ25" s="90">
        <v>146009.73700000002</v>
      </c>
      <c r="AK25" s="90">
        <v>0.97500000000000142</v>
      </c>
      <c r="AL25" s="90">
        <v>0</v>
      </c>
      <c r="AM25" s="90">
        <v>0</v>
      </c>
      <c r="AN25" s="90">
        <v>0</v>
      </c>
      <c r="AO25" s="90">
        <v>0</v>
      </c>
      <c r="AP25" s="90">
        <v>0</v>
      </c>
      <c r="AQ25" s="100">
        <v>1170979.6090000002</v>
      </c>
    </row>
    <row r="26" spans="1:43" x14ac:dyDescent="0.2">
      <c r="A26" s="206" t="s">
        <v>52</v>
      </c>
      <c r="B26" s="207" t="s">
        <v>82</v>
      </c>
      <c r="C26" s="207"/>
      <c r="D26" s="80">
        <v>24</v>
      </c>
      <c r="E26" s="78" t="s">
        <v>94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92262.765220494693</v>
      </c>
      <c r="P26" s="51">
        <v>295048.166833575</v>
      </c>
      <c r="Q26" s="51">
        <v>247512.47485441942</v>
      </c>
      <c r="R26" s="51">
        <v>132694.32755632114</v>
      </c>
      <c r="S26" s="51">
        <v>319916.71975979325</v>
      </c>
      <c r="T26" s="51">
        <v>206192.92677539645</v>
      </c>
      <c r="U26" s="51">
        <v>0</v>
      </c>
      <c r="V26" s="51">
        <v>0</v>
      </c>
      <c r="W26" s="51">
        <v>655701.48400000005</v>
      </c>
      <c r="X26" s="51">
        <v>5047.9110000000001</v>
      </c>
      <c r="Y26" s="51">
        <v>21116.63</v>
      </c>
      <c r="Z26" s="51">
        <v>179643.42684848665</v>
      </c>
      <c r="AA26" s="51">
        <v>71009.254151513378</v>
      </c>
      <c r="AB26" s="51">
        <v>0</v>
      </c>
      <c r="AC26" s="51">
        <v>0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  <c r="AM26" s="51">
        <v>-53109.050999999999</v>
      </c>
      <c r="AN26" s="51">
        <v>0</v>
      </c>
      <c r="AO26" s="51">
        <v>0</v>
      </c>
      <c r="AP26" s="51">
        <v>210738.598</v>
      </c>
      <c r="AQ26" s="99">
        <v>2383775.6340000005</v>
      </c>
    </row>
    <row r="27" spans="1:43" x14ac:dyDescent="0.2">
      <c r="A27" s="206"/>
      <c r="B27" s="207" t="s">
        <v>84</v>
      </c>
      <c r="C27" s="207"/>
      <c r="D27" s="81">
        <v>25</v>
      </c>
      <c r="E27" s="78" t="s">
        <v>95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1284.6667365592971</v>
      </c>
      <c r="P27" s="51">
        <v>4768.3401356909608</v>
      </c>
      <c r="Q27" s="51">
        <v>4594.7458375426731</v>
      </c>
      <c r="R27" s="51">
        <v>2461.2089789541828</v>
      </c>
      <c r="S27" s="51">
        <v>4810.9140527493118</v>
      </c>
      <c r="T27" s="51">
        <v>3684.3532585035723</v>
      </c>
      <c r="U27" s="51">
        <v>0</v>
      </c>
      <c r="V27" s="51">
        <v>49.494</v>
      </c>
      <c r="W27" s="51">
        <v>118045.643</v>
      </c>
      <c r="X27" s="51">
        <v>16189.474999999999</v>
      </c>
      <c r="Y27" s="51">
        <v>99950.169000000009</v>
      </c>
      <c r="Z27" s="51">
        <v>2545.8652666126027</v>
      </c>
      <c r="AA27" s="51">
        <v>526.83873338739704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3515.145</v>
      </c>
      <c r="AN27" s="51">
        <v>0</v>
      </c>
      <c r="AO27" s="51">
        <v>0</v>
      </c>
      <c r="AP27" s="51">
        <v>23616.472999999998</v>
      </c>
      <c r="AQ27" s="99">
        <v>286043.33199999999</v>
      </c>
    </row>
    <row r="28" spans="1:43" x14ac:dyDescent="0.2">
      <c r="A28" s="206"/>
      <c r="B28" s="207" t="s">
        <v>86</v>
      </c>
      <c r="C28" s="207"/>
      <c r="D28" s="81">
        <v>26</v>
      </c>
      <c r="E28" s="78" t="s">
        <v>96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21915.078549033889</v>
      </c>
      <c r="P28" s="51">
        <v>101382.27260879734</v>
      </c>
      <c r="Q28" s="51">
        <v>132911.76943322681</v>
      </c>
      <c r="R28" s="51">
        <v>87622.690546082071</v>
      </c>
      <c r="S28" s="51">
        <v>192268.77640661708</v>
      </c>
      <c r="T28" s="51">
        <v>154538.09745624271</v>
      </c>
      <c r="U28" s="51">
        <v>0</v>
      </c>
      <c r="V28" s="51">
        <v>45394.932000000001</v>
      </c>
      <c r="W28" s="51">
        <v>63253.394</v>
      </c>
      <c r="X28" s="51">
        <v>39670.601000000002</v>
      </c>
      <c r="Y28" s="51">
        <v>1645631</v>
      </c>
      <c r="Z28" s="51">
        <v>359842.8139882902</v>
      </c>
      <c r="AA28" s="51">
        <v>93895.058011709742</v>
      </c>
      <c r="AB28" s="51">
        <v>0</v>
      </c>
      <c r="AC28" s="51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1">
        <v>0</v>
      </c>
      <c r="AM28" s="51">
        <v>1345576.48</v>
      </c>
      <c r="AN28" s="51">
        <v>0</v>
      </c>
      <c r="AO28" s="51">
        <v>0</v>
      </c>
      <c r="AP28" s="51">
        <v>1113322.46</v>
      </c>
      <c r="AQ28" s="99">
        <v>5397225.4239999996</v>
      </c>
    </row>
    <row r="29" spans="1:43" x14ac:dyDescent="0.2">
      <c r="A29" s="206"/>
      <c r="B29" s="207" t="s">
        <v>88</v>
      </c>
      <c r="C29" s="207"/>
      <c r="D29" s="82">
        <v>27</v>
      </c>
      <c r="E29" s="78" t="s">
        <v>97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13098.190959371954</v>
      </c>
      <c r="P29" s="51">
        <v>92643.760482785103</v>
      </c>
      <c r="Q29" s="51">
        <v>93353.555789227481</v>
      </c>
      <c r="R29" s="51">
        <v>70219.345184009871</v>
      </c>
      <c r="S29" s="51">
        <v>151975.73336507019</v>
      </c>
      <c r="T29" s="51">
        <v>127588.90226839598</v>
      </c>
      <c r="U29" s="51">
        <v>0</v>
      </c>
      <c r="V29" s="51">
        <v>46656.256999999998</v>
      </c>
      <c r="W29" s="51">
        <v>13116.609389543908</v>
      </c>
      <c r="X29" s="51">
        <v>5925.5349999999999</v>
      </c>
      <c r="Y29" s="51">
        <v>99877.982801183549</v>
      </c>
      <c r="Z29" s="51">
        <v>236217.26895451066</v>
      </c>
      <c r="AA29" s="51">
        <v>46730.305472138367</v>
      </c>
      <c r="AB29" s="51">
        <v>1170979.6089999999</v>
      </c>
      <c r="AC29" s="51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  <c r="AM29" s="51">
        <v>13907.404615914375</v>
      </c>
      <c r="AN29" s="51">
        <v>0</v>
      </c>
      <c r="AO29" s="51">
        <v>0</v>
      </c>
      <c r="AP29" s="51">
        <v>100272.97286827491</v>
      </c>
      <c r="AQ29" s="99">
        <v>2282563.4331504265</v>
      </c>
    </row>
    <row r="30" spans="1:43" x14ac:dyDescent="0.2">
      <c r="A30" s="206"/>
      <c r="B30" s="207" t="s">
        <v>90</v>
      </c>
      <c r="C30" s="207"/>
      <c r="D30" s="80">
        <v>28</v>
      </c>
      <c r="E30" s="78" t="s">
        <v>98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22808.969498060294</v>
      </c>
      <c r="P30" s="51">
        <v>73609.758221641765</v>
      </c>
      <c r="Q30" s="51">
        <v>82547.395471521086</v>
      </c>
      <c r="R30" s="51">
        <v>40993.178679425342</v>
      </c>
      <c r="S30" s="51">
        <v>114625.69433836547</v>
      </c>
      <c r="T30" s="51">
        <v>84032.699160339558</v>
      </c>
      <c r="U30" s="51">
        <v>0</v>
      </c>
      <c r="V30" s="51">
        <v>184989.04658178598</v>
      </c>
      <c r="W30" s="51">
        <v>18701.342610456097</v>
      </c>
      <c r="X30" s="51">
        <v>8046.0160000000005</v>
      </c>
      <c r="Y30" s="51">
        <v>106273.51919881644</v>
      </c>
      <c r="Z30" s="51">
        <v>185013.69923880548</v>
      </c>
      <c r="AA30" s="51">
        <v>98168.506334545527</v>
      </c>
      <c r="AB30" s="51">
        <v>0</v>
      </c>
      <c r="AC30" s="51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1">
        <v>0</v>
      </c>
      <c r="AM30" s="51">
        <v>4249.500384085628</v>
      </c>
      <c r="AN30" s="51">
        <v>0</v>
      </c>
      <c r="AO30" s="51">
        <v>0</v>
      </c>
      <c r="AP30" s="51">
        <v>39287.34213172509</v>
      </c>
      <c r="AQ30" s="99">
        <v>1063346.6678495735</v>
      </c>
    </row>
    <row r="31" spans="1:43" ht="12.75" customHeight="1" x14ac:dyDescent="0.2">
      <c r="A31" s="206" t="s">
        <v>99</v>
      </c>
      <c r="B31" s="207" t="s">
        <v>82</v>
      </c>
      <c r="C31" s="207"/>
      <c r="D31" s="83">
        <v>29</v>
      </c>
      <c r="E31" s="78" t="s">
        <v>100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3495.8481679022375</v>
      </c>
      <c r="P31" s="51">
        <v>16086.887101740604</v>
      </c>
      <c r="Q31" s="51">
        <v>15413.155934057862</v>
      </c>
      <c r="R31" s="51">
        <v>11871.255703328417</v>
      </c>
      <c r="S31" s="51">
        <v>18278.599558321428</v>
      </c>
      <c r="T31" s="51">
        <v>21094.031534649435</v>
      </c>
      <c r="U31" s="51">
        <v>0</v>
      </c>
      <c r="V31" s="51">
        <v>0</v>
      </c>
      <c r="W31" s="51">
        <v>44662.971000000012</v>
      </c>
      <c r="X31" s="51">
        <v>0</v>
      </c>
      <c r="Y31" s="51">
        <v>546.62399999999934</v>
      </c>
      <c r="Z31" s="51">
        <v>1284.8909999999983</v>
      </c>
      <c r="AA31" s="51">
        <v>227.40299999999982</v>
      </c>
      <c r="AB31" s="51">
        <v>0</v>
      </c>
      <c r="AC31" s="51">
        <v>0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1">
        <v>0</v>
      </c>
      <c r="AL31" s="51">
        <v>0</v>
      </c>
      <c r="AM31" s="51">
        <v>5316.7830000000022</v>
      </c>
      <c r="AN31" s="51">
        <v>0</v>
      </c>
      <c r="AO31" s="51">
        <v>0</v>
      </c>
      <c r="AP31" s="51">
        <v>0</v>
      </c>
      <c r="AQ31" s="99">
        <v>138278.44999999998</v>
      </c>
    </row>
    <row r="32" spans="1:43" s="91" customFormat="1" x14ac:dyDescent="0.2">
      <c r="A32" s="206"/>
      <c r="B32" s="208" t="s">
        <v>84</v>
      </c>
      <c r="C32" s="208"/>
      <c r="D32" s="92">
        <v>30</v>
      </c>
      <c r="E32" s="93" t="s">
        <v>101</v>
      </c>
      <c r="F32" s="90">
        <v>0</v>
      </c>
      <c r="G32" s="90">
        <v>0</v>
      </c>
      <c r="H32" s="90">
        <v>0</v>
      </c>
      <c r="I32" s="90">
        <v>0</v>
      </c>
      <c r="J32" s="90">
        <v>0</v>
      </c>
      <c r="K32" s="90">
        <v>0</v>
      </c>
      <c r="L32" s="90">
        <v>0</v>
      </c>
      <c r="M32" s="90">
        <v>0</v>
      </c>
      <c r="N32" s="90">
        <v>0</v>
      </c>
      <c r="O32" s="90">
        <v>16.41247044563632</v>
      </c>
      <c r="P32" s="90">
        <v>80.859997108801792</v>
      </c>
      <c r="Q32" s="90">
        <v>56.652595641397092</v>
      </c>
      <c r="R32" s="90">
        <v>58.979189544411561</v>
      </c>
      <c r="S32" s="90">
        <v>71.957894366433337</v>
      </c>
      <c r="T32" s="90">
        <v>118.73785289332125</v>
      </c>
      <c r="U32" s="90">
        <v>0</v>
      </c>
      <c r="V32" s="90">
        <v>0</v>
      </c>
      <c r="W32" s="90">
        <v>565.82800000000861</v>
      </c>
      <c r="X32" s="90">
        <v>85.790000000000873</v>
      </c>
      <c r="Y32" s="90">
        <v>13380.803999999998</v>
      </c>
      <c r="Z32" s="90">
        <v>35.377762523742042</v>
      </c>
      <c r="AA32" s="90">
        <v>1.311237476258043</v>
      </c>
      <c r="AB32" s="90">
        <v>0</v>
      </c>
      <c r="AC32" s="90">
        <v>0</v>
      </c>
      <c r="AD32" s="90">
        <v>0</v>
      </c>
      <c r="AE32" s="90">
        <v>0</v>
      </c>
      <c r="AF32" s="90">
        <v>0</v>
      </c>
      <c r="AG32" s="90">
        <v>0</v>
      </c>
      <c r="AH32" s="90">
        <v>0</v>
      </c>
      <c r="AI32" s="51">
        <v>0</v>
      </c>
      <c r="AJ32" s="90">
        <v>0</v>
      </c>
      <c r="AK32" s="90">
        <v>0</v>
      </c>
      <c r="AL32" s="90">
        <v>0</v>
      </c>
      <c r="AM32" s="90">
        <v>196.57600000000008</v>
      </c>
      <c r="AN32" s="90">
        <v>0</v>
      </c>
      <c r="AO32" s="90">
        <v>0</v>
      </c>
      <c r="AP32" s="90">
        <v>0</v>
      </c>
      <c r="AQ32" s="100">
        <v>14669.287000000009</v>
      </c>
    </row>
    <row r="33" spans="1:43" x14ac:dyDescent="0.2">
      <c r="A33" s="206"/>
      <c r="B33" s="207" t="s">
        <v>86</v>
      </c>
      <c r="C33" s="207"/>
      <c r="D33" s="84">
        <v>31</v>
      </c>
      <c r="E33" s="78" t="s">
        <v>102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6530.3155294540502</v>
      </c>
      <c r="P33" s="51">
        <v>48963.955045459443</v>
      </c>
      <c r="Q33" s="51">
        <v>23582.669842175266</v>
      </c>
      <c r="R33" s="51">
        <v>29175.358223249197</v>
      </c>
      <c r="S33" s="51">
        <v>32324.850824093188</v>
      </c>
      <c r="T33" s="51">
        <v>53582.419535568813</v>
      </c>
      <c r="U33" s="51">
        <v>0</v>
      </c>
      <c r="V33" s="51">
        <v>8580.7989999999972</v>
      </c>
      <c r="W33" s="51">
        <v>22916.317000000003</v>
      </c>
      <c r="X33" s="51">
        <v>10457.781999999999</v>
      </c>
      <c r="Y33" s="51">
        <v>708721.92200000014</v>
      </c>
      <c r="Z33" s="51">
        <v>93505.305378689765</v>
      </c>
      <c r="AA33" s="51">
        <v>17995.473621310226</v>
      </c>
      <c r="AB33" s="51">
        <v>0</v>
      </c>
      <c r="AC33" s="51">
        <v>0</v>
      </c>
      <c r="AD33" s="51">
        <v>0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1">
        <v>0</v>
      </c>
      <c r="AM33" s="51">
        <v>187145.83799999999</v>
      </c>
      <c r="AN33" s="51">
        <v>0</v>
      </c>
      <c r="AO33" s="51">
        <v>41189.495999999999</v>
      </c>
      <c r="AP33" s="51">
        <v>0</v>
      </c>
      <c r="AQ33" s="99">
        <v>1284672.5020000001</v>
      </c>
    </row>
    <row r="34" spans="1:43" x14ac:dyDescent="0.2">
      <c r="A34" s="206"/>
      <c r="B34" s="207" t="s">
        <v>88</v>
      </c>
      <c r="C34" s="207"/>
      <c r="D34" s="84">
        <v>32</v>
      </c>
      <c r="E34" s="78" t="s">
        <v>103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384.82236386210104</v>
      </c>
      <c r="P34" s="51">
        <v>8465.3551633461266</v>
      </c>
      <c r="Q34" s="51">
        <v>6802.5475494327175</v>
      </c>
      <c r="R34" s="51">
        <v>8168.3143591903236</v>
      </c>
      <c r="S34" s="51">
        <v>10006.463160920379</v>
      </c>
      <c r="T34" s="51">
        <v>16440.897963753792</v>
      </c>
      <c r="U34" s="51">
        <v>0</v>
      </c>
      <c r="V34" s="51">
        <v>5313.2140000000009</v>
      </c>
      <c r="W34" s="51">
        <v>2470.9265291722973</v>
      </c>
      <c r="X34" s="51">
        <v>96.373999999999882</v>
      </c>
      <c r="Y34" s="51">
        <v>20926.183617539191</v>
      </c>
      <c r="Z34" s="51">
        <v>28337.027940255721</v>
      </c>
      <c r="AA34" s="51">
        <v>4291.122085129784</v>
      </c>
      <c r="AB34" s="51">
        <v>0</v>
      </c>
      <c r="AC34" s="51">
        <v>0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1">
        <v>0</v>
      </c>
      <c r="AM34" s="51">
        <v>1798.6516147329967</v>
      </c>
      <c r="AN34" s="51">
        <v>0</v>
      </c>
      <c r="AO34" s="51">
        <v>0</v>
      </c>
      <c r="AP34" s="51">
        <v>0</v>
      </c>
      <c r="AQ34" s="99">
        <v>113501.90034733544</v>
      </c>
    </row>
    <row r="35" spans="1:43" x14ac:dyDescent="0.2">
      <c r="A35" s="206"/>
      <c r="B35" s="207" t="s">
        <v>90</v>
      </c>
      <c r="C35" s="207"/>
      <c r="D35" s="84">
        <v>33</v>
      </c>
      <c r="E35" s="78" t="s">
        <v>104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224.34865827493314</v>
      </c>
      <c r="P35" s="51">
        <v>1277.817386162196</v>
      </c>
      <c r="Q35" s="51">
        <v>1748.6611746180315</v>
      </c>
      <c r="R35" s="51">
        <v>2072.323495695704</v>
      </c>
      <c r="S35" s="51">
        <v>2987.2694910791097</v>
      </c>
      <c r="T35" s="51">
        <v>5355.5053087326487</v>
      </c>
      <c r="U35" s="51">
        <v>0</v>
      </c>
      <c r="V35" s="51">
        <v>3582.6050000000487</v>
      </c>
      <c r="W35" s="51">
        <v>878.0124708277018</v>
      </c>
      <c r="X35" s="51">
        <v>72.76400000000001</v>
      </c>
      <c r="Y35" s="51">
        <v>19422.276382460816</v>
      </c>
      <c r="Z35" s="51">
        <v>25642.386673663248</v>
      </c>
      <c r="AA35" s="51">
        <v>11484.039225883203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51">
        <v>233.2483852670025</v>
      </c>
      <c r="AN35" s="51">
        <v>0</v>
      </c>
      <c r="AO35" s="51">
        <v>0</v>
      </c>
      <c r="AP35" s="51">
        <v>0</v>
      </c>
      <c r="AQ35" s="99">
        <v>74981.25765266463</v>
      </c>
    </row>
    <row r="36" spans="1:43" x14ac:dyDescent="0.2">
      <c r="A36" s="194" t="s">
        <v>54</v>
      </c>
      <c r="B36" s="195"/>
      <c r="C36" s="196"/>
      <c r="D36" s="85">
        <v>34</v>
      </c>
      <c r="E36" s="66">
        <v>102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9232.7328251806321</v>
      </c>
      <c r="P36" s="51">
        <v>61623.790988506749</v>
      </c>
      <c r="Q36" s="51">
        <v>35634.297793019825</v>
      </c>
      <c r="R36" s="51">
        <v>56251.782276771672</v>
      </c>
      <c r="S36" s="51">
        <v>58051.046427981375</v>
      </c>
      <c r="T36" s="51">
        <v>104650.45815154188</v>
      </c>
      <c r="U36" s="51">
        <v>990597.27804417198</v>
      </c>
      <c r="V36" s="51">
        <v>229473.125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1">
        <v>0</v>
      </c>
      <c r="AM36" s="51">
        <v>0</v>
      </c>
      <c r="AN36" s="51">
        <v>0</v>
      </c>
      <c r="AO36" s="51">
        <v>0</v>
      </c>
      <c r="AP36" s="51">
        <v>0</v>
      </c>
      <c r="AQ36" s="99">
        <v>1545514.511507174</v>
      </c>
    </row>
    <row r="37" spans="1:43" s="91" customFormat="1" x14ac:dyDescent="0.2">
      <c r="A37" s="197" t="s">
        <v>55</v>
      </c>
      <c r="B37" s="198"/>
      <c r="C37" s="199"/>
      <c r="D37" s="94">
        <v>35</v>
      </c>
      <c r="E37" s="95">
        <v>103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  <c r="M37" s="90">
        <v>0</v>
      </c>
      <c r="N37" s="90">
        <v>0</v>
      </c>
      <c r="O37" s="90">
        <v>0</v>
      </c>
      <c r="P37" s="90">
        <v>0</v>
      </c>
      <c r="Q37" s="90">
        <v>0</v>
      </c>
      <c r="R37" s="90">
        <v>0</v>
      </c>
      <c r="S37" s="90">
        <v>0</v>
      </c>
      <c r="T37" s="90">
        <v>0</v>
      </c>
      <c r="U37" s="90">
        <v>0</v>
      </c>
      <c r="V37" s="90">
        <v>0</v>
      </c>
      <c r="W37" s="90">
        <v>0</v>
      </c>
      <c r="X37" s="90">
        <v>0</v>
      </c>
      <c r="Y37" s="90">
        <v>0</v>
      </c>
      <c r="Z37" s="90">
        <v>0</v>
      </c>
      <c r="AA37" s="90">
        <v>0</v>
      </c>
      <c r="AB37" s="90">
        <v>0</v>
      </c>
      <c r="AC37" s="90">
        <v>60457.468999999997</v>
      </c>
      <c r="AD37" s="90">
        <v>4058.13</v>
      </c>
      <c r="AE37" s="90">
        <v>84016.966</v>
      </c>
      <c r="AF37" s="90">
        <v>73188.186538783324</v>
      </c>
      <c r="AG37" s="90">
        <v>15377.811536284906</v>
      </c>
      <c r="AH37" s="90">
        <v>12346.323</v>
      </c>
      <c r="AI37" s="51">
        <v>2450.4169999999999</v>
      </c>
      <c r="AJ37" s="90">
        <v>93044.584000000003</v>
      </c>
      <c r="AK37" s="90">
        <v>2E-3</v>
      </c>
      <c r="AL37" s="90">
        <v>0</v>
      </c>
      <c r="AM37" s="90">
        <v>0</v>
      </c>
      <c r="AN37" s="90">
        <v>0</v>
      </c>
      <c r="AO37" s="90">
        <v>0</v>
      </c>
      <c r="AP37" s="90">
        <v>0</v>
      </c>
      <c r="AQ37" s="100">
        <v>344939.88907506817</v>
      </c>
    </row>
    <row r="38" spans="1:43" x14ac:dyDescent="0.2">
      <c r="A38" s="194" t="s">
        <v>56</v>
      </c>
      <c r="B38" s="195"/>
      <c r="C38" s="196"/>
      <c r="D38" s="86">
        <v>36</v>
      </c>
      <c r="E38" s="66">
        <v>104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240891.47100000002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  <c r="AM38" s="51">
        <v>0</v>
      </c>
      <c r="AN38" s="51">
        <v>0</v>
      </c>
      <c r="AO38" s="51">
        <v>0</v>
      </c>
      <c r="AP38" s="51">
        <v>0</v>
      </c>
      <c r="AQ38" s="99">
        <v>240891.47100000002</v>
      </c>
    </row>
    <row r="39" spans="1:43" s="91" customFormat="1" x14ac:dyDescent="0.2">
      <c r="A39" s="200" t="s">
        <v>57</v>
      </c>
      <c r="B39" s="201"/>
      <c r="C39" s="202"/>
      <c r="D39" s="105">
        <v>37</v>
      </c>
      <c r="E39" s="95">
        <v>105</v>
      </c>
      <c r="F39" s="90">
        <v>0</v>
      </c>
      <c r="G39" s="90">
        <v>0</v>
      </c>
      <c r="H39" s="90">
        <v>1260.4626287466517</v>
      </c>
      <c r="I39" s="90">
        <v>0</v>
      </c>
      <c r="J39" s="90">
        <v>1649.034432298266</v>
      </c>
      <c r="K39" s="90">
        <v>0</v>
      </c>
      <c r="L39" s="90">
        <v>2510.1682989761007</v>
      </c>
      <c r="M39" s="90">
        <v>0</v>
      </c>
      <c r="N39" s="90">
        <v>91226.990888202228</v>
      </c>
      <c r="O39" s="90">
        <v>136.19417033577338</v>
      </c>
      <c r="P39" s="90">
        <v>2857.8635113834493</v>
      </c>
      <c r="Q39" s="90">
        <v>2628.5194882179321</v>
      </c>
      <c r="R39" s="90">
        <v>2327.1956580605147</v>
      </c>
      <c r="S39" s="90">
        <v>5617.1451746534176</v>
      </c>
      <c r="T39" s="90">
        <v>5726.3819973442651</v>
      </c>
      <c r="U39" s="90">
        <v>56496.888111800094</v>
      </c>
      <c r="V39" s="90">
        <v>28699.721000000001</v>
      </c>
      <c r="W39" s="90">
        <v>0</v>
      </c>
      <c r="X39" s="90">
        <v>0</v>
      </c>
      <c r="Y39" s="90">
        <v>0</v>
      </c>
      <c r="Z39" s="90">
        <v>0</v>
      </c>
      <c r="AA39" s="90">
        <v>0</v>
      </c>
      <c r="AB39" s="90">
        <v>0</v>
      </c>
      <c r="AC39" s="90">
        <v>0</v>
      </c>
      <c r="AD39" s="90">
        <v>0</v>
      </c>
      <c r="AE39" s="90">
        <v>0</v>
      </c>
      <c r="AF39" s="90">
        <v>0</v>
      </c>
      <c r="AG39" s="90">
        <v>0</v>
      </c>
      <c r="AH39" s="90">
        <v>102006.065</v>
      </c>
      <c r="AI39" s="51">
        <v>11649.486999999999</v>
      </c>
      <c r="AJ39" s="90">
        <v>1045618.181</v>
      </c>
      <c r="AK39" s="90">
        <v>113500.92334733543</v>
      </c>
      <c r="AL39" s="90">
        <v>74981.257652664644</v>
      </c>
      <c r="AM39" s="90">
        <v>36683.935507173403</v>
      </c>
      <c r="AN39" s="90">
        <v>0</v>
      </c>
      <c r="AO39" s="90">
        <v>0</v>
      </c>
      <c r="AP39" s="90">
        <v>0</v>
      </c>
      <c r="AQ39" s="101">
        <v>1585576.4148671923</v>
      </c>
    </row>
    <row r="40" spans="1:43" x14ac:dyDescent="0.2">
      <c r="A40" s="203" t="s">
        <v>1</v>
      </c>
      <c r="B40" s="204"/>
      <c r="C40" s="204"/>
      <c r="D40" s="204"/>
      <c r="E40" s="205"/>
      <c r="F40" s="102">
        <v>166134.00634428413</v>
      </c>
      <c r="G40" s="103">
        <v>428377.00684754393</v>
      </c>
      <c r="H40" s="103">
        <v>634293.84624952241</v>
      </c>
      <c r="I40" s="103">
        <v>252311.21283771965</v>
      </c>
      <c r="J40" s="103">
        <v>527418.3715738859</v>
      </c>
      <c r="K40" s="103">
        <v>376973.55860485998</v>
      </c>
      <c r="L40" s="103">
        <v>262353.85242079117</v>
      </c>
      <c r="M40" s="103">
        <v>46463.084429775714</v>
      </c>
      <c r="N40" s="103">
        <v>2470974.9631145811</v>
      </c>
      <c r="O40" s="103">
        <v>176756.68488207014</v>
      </c>
      <c r="P40" s="103">
        <v>731562.83806374588</v>
      </c>
      <c r="Q40" s="103">
        <v>667386.08367024397</v>
      </c>
      <c r="R40" s="103">
        <v>468454.51999543828</v>
      </c>
      <c r="S40" s="103">
        <v>954400.95493339573</v>
      </c>
      <c r="T40" s="103">
        <v>827883.48762549786</v>
      </c>
      <c r="U40" s="103">
        <v>1916701.6969094507</v>
      </c>
      <c r="V40" s="103">
        <v>1264033.3950750688</v>
      </c>
      <c r="W40" s="103">
        <v>1868350.388</v>
      </c>
      <c r="X40" s="103">
        <v>254472.95900000003</v>
      </c>
      <c r="Y40" s="103">
        <v>4993406.7819999997</v>
      </c>
      <c r="Z40" s="103">
        <v>2210844.765611643</v>
      </c>
      <c r="AA40" s="103">
        <v>1048009.5563132887</v>
      </c>
      <c r="AB40" s="103">
        <v>1170979.6089999999</v>
      </c>
      <c r="AC40" s="103">
        <v>2383775.6340000001</v>
      </c>
      <c r="AD40" s="103">
        <v>286043.33200000005</v>
      </c>
      <c r="AE40" s="103">
        <v>5397225.4240000006</v>
      </c>
      <c r="AF40" s="103">
        <v>2282563.433150427</v>
      </c>
      <c r="AG40" s="103">
        <v>1063346.6678495735</v>
      </c>
      <c r="AH40" s="103">
        <v>138278.44999999998</v>
      </c>
      <c r="AI40" s="103">
        <v>14669.286999999998</v>
      </c>
      <c r="AJ40" s="103">
        <v>1284672.5020000001</v>
      </c>
      <c r="AK40" s="103">
        <v>113501.90034733542</v>
      </c>
      <c r="AL40" s="103">
        <v>74981.257652664644</v>
      </c>
      <c r="AM40" s="103">
        <v>1545514.5115071735</v>
      </c>
      <c r="AN40" s="103">
        <v>344939.88907506823</v>
      </c>
      <c r="AO40" s="103">
        <v>240891.47100000002</v>
      </c>
      <c r="AP40" s="104">
        <v>1585576.414867192</v>
      </c>
    </row>
  </sheetData>
  <mergeCells count="28">
    <mergeCell ref="A3:A11"/>
    <mergeCell ref="B11:C11"/>
    <mergeCell ref="B18:C18"/>
    <mergeCell ref="B19:C19"/>
    <mergeCell ref="A20:A24"/>
    <mergeCell ref="B20:C20"/>
    <mergeCell ref="B21:C21"/>
    <mergeCell ref="B22:C22"/>
    <mergeCell ref="B23:C23"/>
    <mergeCell ref="B24:C24"/>
    <mergeCell ref="A25:C25"/>
    <mergeCell ref="A26:A30"/>
    <mergeCell ref="B26:C26"/>
    <mergeCell ref="B27:C27"/>
    <mergeCell ref="B28:C28"/>
    <mergeCell ref="B29:C29"/>
    <mergeCell ref="B30:C30"/>
    <mergeCell ref="A31:A35"/>
    <mergeCell ref="B31:C31"/>
    <mergeCell ref="B32:C32"/>
    <mergeCell ref="B33:C33"/>
    <mergeCell ref="B34:C34"/>
    <mergeCell ref="B35:C35"/>
    <mergeCell ref="A36:C36"/>
    <mergeCell ref="A37:C37"/>
    <mergeCell ref="A38:C38"/>
    <mergeCell ref="A39:C39"/>
    <mergeCell ref="A40:E40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zoomScale="80" zoomScaleNormal="80" zoomScaleSheetLayoutView="100" zoomScalePageLayoutView="80" workbookViewId="0">
      <pane xSplit="4" ySplit="6" topLeftCell="E43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baseColWidth="10" defaultColWidth="8.83203125" defaultRowHeight="14" x14ac:dyDescent="0.2"/>
  <cols>
    <col min="1" max="1" width="15.5" style="50" customWidth="1"/>
    <col min="2" max="2" width="13" style="50" bestFit="1" customWidth="1"/>
    <col min="3" max="3" width="2.83203125" style="50" customWidth="1"/>
    <col min="4" max="4" width="10.33203125" style="50" bestFit="1" customWidth="1"/>
    <col min="5" max="5" width="11.83203125" style="50" bestFit="1" customWidth="1"/>
    <col min="6" max="6" width="10.33203125" style="50" bestFit="1" customWidth="1"/>
    <col min="7" max="7" width="8.83203125" style="50" customWidth="1"/>
    <col min="8" max="8" width="10" style="50" bestFit="1" customWidth="1"/>
    <col min="9" max="9" width="12.5" style="50" bestFit="1" customWidth="1"/>
    <col min="10" max="10" width="10" style="50" bestFit="1" customWidth="1"/>
    <col min="11" max="11" width="10.83203125" style="50" bestFit="1" customWidth="1"/>
    <col min="12" max="12" width="10" style="50" bestFit="1" customWidth="1"/>
    <col min="13" max="13" width="10.5" style="50" bestFit="1" customWidth="1"/>
    <col min="14" max="15" width="9.6640625" style="50" bestFit="1" customWidth="1"/>
    <col min="16" max="16" width="10.5" style="50" bestFit="1" customWidth="1"/>
    <col min="17" max="17" width="15" style="50" bestFit="1" customWidth="1"/>
    <col min="18" max="18" width="10.5" style="50" bestFit="1" customWidth="1"/>
    <col min="19" max="19" width="9.33203125" style="50" bestFit="1" customWidth="1"/>
    <col min="20" max="20" width="8.83203125" style="50"/>
    <col min="21" max="21" width="10.5" style="50" bestFit="1" customWidth="1"/>
    <col min="22" max="16384" width="8.83203125" style="50"/>
  </cols>
  <sheetData>
    <row r="1" spans="1:21" x14ac:dyDescent="0.2">
      <c r="A1" s="96" t="s">
        <v>106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</row>
    <row r="2" spans="1:21" x14ac:dyDescent="0.2">
      <c r="A2" s="96"/>
      <c r="B2" s="96"/>
      <c r="C2" s="96"/>
      <c r="D2" s="96"/>
      <c r="E2" s="96"/>
      <c r="F2" s="96"/>
      <c r="G2" s="96"/>
      <c r="H2" s="96"/>
      <c r="I2" s="96">
        <v>52.21352684539977</v>
      </c>
      <c r="J2" s="96"/>
      <c r="K2" s="96"/>
      <c r="L2" s="96"/>
      <c r="M2" s="96"/>
      <c r="N2" s="96"/>
      <c r="O2" s="96"/>
      <c r="P2" s="96"/>
      <c r="Q2" s="96"/>
    </row>
    <row r="3" spans="1:21" x14ac:dyDescent="0.2">
      <c r="A3" s="106"/>
      <c r="B3" s="106"/>
      <c r="C3" s="96"/>
      <c r="D3" s="96"/>
      <c r="E3" s="96"/>
      <c r="F3" s="96"/>
      <c r="G3" s="96"/>
      <c r="H3" s="96"/>
      <c r="I3" s="96">
        <v>47.786473154600237</v>
      </c>
      <c r="J3" s="96"/>
      <c r="K3" s="96"/>
      <c r="L3" s="96"/>
      <c r="M3" s="96"/>
      <c r="N3" s="96"/>
      <c r="O3" s="96"/>
      <c r="P3" s="96"/>
      <c r="Q3" s="96"/>
    </row>
    <row r="4" spans="1:21" ht="27" customHeight="1" x14ac:dyDescent="0.2">
      <c r="A4" s="229" t="s">
        <v>107</v>
      </c>
      <c r="B4" s="230"/>
      <c r="C4" s="107"/>
      <c r="D4" s="218" t="s">
        <v>108</v>
      </c>
      <c r="E4" s="218"/>
      <c r="F4" s="218" t="s">
        <v>109</v>
      </c>
      <c r="G4" s="218"/>
      <c r="H4" s="218"/>
      <c r="I4" s="108" t="s">
        <v>110</v>
      </c>
      <c r="J4" s="108" t="s">
        <v>111</v>
      </c>
      <c r="K4" s="219" t="s">
        <v>112</v>
      </c>
      <c r="L4" s="220"/>
      <c r="M4" s="108" t="s">
        <v>113</v>
      </c>
      <c r="N4" s="221" t="s">
        <v>114</v>
      </c>
      <c r="O4" s="222"/>
      <c r="P4" s="108" t="s">
        <v>115</v>
      </c>
      <c r="Q4" s="223" t="s">
        <v>1</v>
      </c>
    </row>
    <row r="5" spans="1:21" ht="70.5" customHeight="1" x14ac:dyDescent="0.2">
      <c r="A5" s="109" t="s">
        <v>116</v>
      </c>
      <c r="B5" s="110"/>
      <c r="C5" s="111"/>
      <c r="D5" s="112" t="s">
        <v>117</v>
      </c>
      <c r="E5" s="112" t="s">
        <v>118</v>
      </c>
      <c r="F5" s="112" t="s">
        <v>119</v>
      </c>
      <c r="G5" s="112" t="s">
        <v>120</v>
      </c>
      <c r="H5" s="112" t="s">
        <v>121</v>
      </c>
      <c r="I5" s="112" t="s">
        <v>122</v>
      </c>
      <c r="J5" s="113" t="s">
        <v>123</v>
      </c>
      <c r="K5" s="114" t="s">
        <v>124</v>
      </c>
      <c r="L5" s="114" t="s">
        <v>125</v>
      </c>
      <c r="M5" s="112" t="s">
        <v>54</v>
      </c>
      <c r="N5" s="112" t="s">
        <v>126</v>
      </c>
      <c r="O5" s="112" t="s">
        <v>127</v>
      </c>
      <c r="P5" s="112" t="s">
        <v>128</v>
      </c>
      <c r="Q5" s="224"/>
    </row>
    <row r="6" spans="1:21" ht="12.75" customHeight="1" x14ac:dyDescent="0.2">
      <c r="A6" s="115"/>
      <c r="B6" s="116"/>
      <c r="C6" s="117"/>
      <c r="D6" s="118">
        <v>1</v>
      </c>
      <c r="E6" s="118">
        <v>2</v>
      </c>
      <c r="F6" s="118">
        <v>3</v>
      </c>
      <c r="G6" s="118">
        <v>4</v>
      </c>
      <c r="H6" s="118">
        <v>5</v>
      </c>
      <c r="I6" s="118">
        <v>6</v>
      </c>
      <c r="J6" s="118">
        <v>7</v>
      </c>
      <c r="K6" s="118">
        <v>8</v>
      </c>
      <c r="L6" s="118">
        <v>9</v>
      </c>
      <c r="M6" s="118">
        <v>10</v>
      </c>
      <c r="N6" s="118">
        <v>11</v>
      </c>
      <c r="O6" s="118">
        <v>12</v>
      </c>
      <c r="P6" s="118">
        <v>13</v>
      </c>
      <c r="Q6" s="224"/>
    </row>
    <row r="7" spans="1:21" s="121" customFormat="1" ht="24" customHeight="1" x14ac:dyDescent="0.15">
      <c r="A7" s="225" t="s">
        <v>129</v>
      </c>
      <c r="B7" s="119" t="s">
        <v>117</v>
      </c>
      <c r="C7" s="108">
        <v>1</v>
      </c>
      <c r="D7" s="123"/>
      <c r="E7" s="123"/>
      <c r="F7" s="123"/>
      <c r="G7" s="123"/>
      <c r="H7" s="123"/>
      <c r="I7" s="123">
        <v>2692617.739308381</v>
      </c>
      <c r="J7" s="123"/>
      <c r="K7" s="123"/>
      <c r="L7" s="123"/>
      <c r="M7" s="123"/>
      <c r="N7" s="123"/>
      <c r="O7" s="123"/>
      <c r="P7" s="123">
        <v>1707.2000000000003</v>
      </c>
      <c r="Q7" s="120">
        <v>2694324.9393083812</v>
      </c>
      <c r="U7" s="122"/>
    </row>
    <row r="8" spans="1:21" s="121" customFormat="1" ht="24" customHeight="1" x14ac:dyDescent="0.15">
      <c r="A8" s="225"/>
      <c r="B8" s="119" t="s">
        <v>118</v>
      </c>
      <c r="C8" s="108">
        <v>2</v>
      </c>
      <c r="D8" s="123"/>
      <c r="E8" s="123"/>
      <c r="F8" s="123"/>
      <c r="G8" s="123"/>
      <c r="H8" s="123"/>
      <c r="I8" s="123">
        <v>2464317.4496916169</v>
      </c>
      <c r="J8" s="123"/>
      <c r="K8" s="123"/>
      <c r="L8" s="123"/>
      <c r="M8" s="123"/>
      <c r="N8" s="123"/>
      <c r="O8" s="123"/>
      <c r="P8" s="123">
        <v>6657.5134229643445</v>
      </c>
      <c r="Q8" s="120">
        <v>2470974.9631145811</v>
      </c>
      <c r="U8" s="122"/>
    </row>
    <row r="9" spans="1:21" s="121" customFormat="1" ht="24" customHeight="1" x14ac:dyDescent="0.15">
      <c r="A9" s="224" t="s">
        <v>130</v>
      </c>
      <c r="B9" s="119" t="s">
        <v>14</v>
      </c>
      <c r="C9" s="108">
        <v>3</v>
      </c>
      <c r="D9" s="123">
        <v>2688905.2739483607</v>
      </c>
      <c r="E9" s="123">
        <v>788549.93843309907</v>
      </c>
      <c r="F9" s="123">
        <v>43364.570681736172</v>
      </c>
      <c r="G9" s="123">
        <v>43085</v>
      </c>
      <c r="H9" s="123">
        <v>199033.91723999998</v>
      </c>
      <c r="I9" s="123"/>
      <c r="J9" s="123"/>
      <c r="K9" s="123"/>
      <c r="L9" s="123"/>
      <c r="M9" s="123"/>
      <c r="N9" s="123"/>
      <c r="O9" s="123"/>
      <c r="P9" s="123">
        <v>63505.86886719436</v>
      </c>
      <c r="Q9" s="120">
        <v>3826444.5691703903</v>
      </c>
      <c r="T9" s="124"/>
      <c r="U9" s="122"/>
    </row>
    <row r="10" spans="1:21" s="121" customFormat="1" ht="24" customHeight="1" x14ac:dyDescent="0.15">
      <c r="A10" s="224"/>
      <c r="B10" s="119" t="s">
        <v>23</v>
      </c>
      <c r="C10" s="108">
        <v>4</v>
      </c>
      <c r="D10" s="123"/>
      <c r="E10" s="123">
        <v>1591198.0337932799</v>
      </c>
      <c r="F10" s="123">
        <v>35164.367532376084</v>
      </c>
      <c r="G10" s="123">
        <v>176469.94075347862</v>
      </c>
      <c r="H10" s="123">
        <v>89692.448253282593</v>
      </c>
      <c r="I10" s="123"/>
      <c r="J10" s="123"/>
      <c r="K10" s="123"/>
      <c r="L10" s="123"/>
      <c r="M10" s="123"/>
      <c r="N10" s="123"/>
      <c r="O10" s="123"/>
      <c r="P10" s="123">
        <v>24176.906577033558</v>
      </c>
      <c r="Q10" s="120">
        <v>1916701.6969094507</v>
      </c>
      <c r="U10" s="122"/>
    </row>
    <row r="11" spans="1:21" s="121" customFormat="1" ht="24" customHeight="1" x14ac:dyDescent="0.15">
      <c r="A11" s="224"/>
      <c r="B11" s="119" t="s">
        <v>24</v>
      </c>
      <c r="C11" s="108">
        <v>5</v>
      </c>
      <c r="D11" s="123"/>
      <c r="E11" s="123"/>
      <c r="F11" s="123">
        <v>85073.471000000034</v>
      </c>
      <c r="G11" s="123">
        <v>650052.59</v>
      </c>
      <c r="H11" s="123">
        <v>181676.36499999999</v>
      </c>
      <c r="I11" s="123"/>
      <c r="J11" s="123"/>
      <c r="K11" s="123"/>
      <c r="L11" s="123"/>
      <c r="M11" s="123"/>
      <c r="N11" s="123">
        <v>344939.88907506823</v>
      </c>
      <c r="O11" s="123"/>
      <c r="P11" s="123">
        <v>2291.08</v>
      </c>
      <c r="Q11" s="120">
        <v>1264033.3950750683</v>
      </c>
    </row>
    <row r="12" spans="1:21" s="121" customFormat="1" ht="24" customHeight="1" x14ac:dyDescent="0.15">
      <c r="A12" s="224" t="s">
        <v>131</v>
      </c>
      <c r="B12" s="224"/>
      <c r="C12" s="108">
        <v>6</v>
      </c>
      <c r="D12" s="123"/>
      <c r="E12" s="123"/>
      <c r="F12" s="123"/>
      <c r="G12" s="123"/>
      <c r="H12" s="123"/>
      <c r="I12" s="123"/>
      <c r="J12" s="123"/>
      <c r="K12" s="140">
        <v>10175382.475924933</v>
      </c>
      <c r="L12" s="123">
        <v>0</v>
      </c>
      <c r="M12" s="123"/>
      <c r="N12" s="123"/>
      <c r="O12" s="123">
        <v>199701.97500000003</v>
      </c>
      <c r="P12" s="123"/>
      <c r="Q12" s="120">
        <v>10375084.450924933</v>
      </c>
    </row>
    <row r="13" spans="1:21" s="121" customFormat="1" ht="24" customHeight="1" x14ac:dyDescent="0.15">
      <c r="A13" s="224" t="s">
        <v>132</v>
      </c>
      <c r="B13" s="224"/>
      <c r="C13" s="108">
        <v>7</v>
      </c>
      <c r="D13" s="123"/>
      <c r="E13" s="123"/>
      <c r="F13" s="123"/>
      <c r="G13" s="123"/>
      <c r="H13" s="123"/>
      <c r="I13" s="123"/>
      <c r="J13" s="123"/>
      <c r="K13" s="123">
        <v>1000473.452</v>
      </c>
      <c r="L13" s="123">
        <v>170506.15699999995</v>
      </c>
      <c r="M13" s="123"/>
      <c r="N13" s="123"/>
      <c r="O13" s="123"/>
      <c r="P13" s="123"/>
      <c r="Q13" s="120">
        <v>1170979.6089999999</v>
      </c>
    </row>
    <row r="14" spans="1:21" s="121" customFormat="1" ht="24" customHeight="1" x14ac:dyDescent="0.15">
      <c r="A14" s="226" t="s">
        <v>133</v>
      </c>
      <c r="B14" s="119" t="s">
        <v>124</v>
      </c>
      <c r="C14" s="108">
        <v>8</v>
      </c>
      <c r="D14" s="123"/>
      <c r="E14" s="123"/>
      <c r="F14" s="123">
        <v>2973367.4784182128</v>
      </c>
      <c r="G14" s="123"/>
      <c r="H14" s="123">
        <v>277089.72958178597</v>
      </c>
      <c r="I14" s="123">
        <v>4190140.3489999962</v>
      </c>
      <c r="J14" s="123">
        <v>1170979.6089999999</v>
      </c>
      <c r="K14" s="123"/>
      <c r="L14" s="123"/>
      <c r="M14" s="123">
        <v>1314139.4790000001</v>
      </c>
      <c r="N14" s="123"/>
      <c r="O14" s="123"/>
      <c r="P14" s="123">
        <v>1487237.8459999997</v>
      </c>
      <c r="Q14" s="120">
        <v>11412954.490999993</v>
      </c>
      <c r="R14" s="122"/>
    </row>
    <row r="15" spans="1:21" s="121" customFormat="1" ht="24" customHeight="1" x14ac:dyDescent="0.15">
      <c r="A15" s="227"/>
      <c r="B15" s="119" t="s">
        <v>125</v>
      </c>
      <c r="C15" s="108">
        <v>9</v>
      </c>
      <c r="D15" s="123"/>
      <c r="E15" s="123"/>
      <c r="F15" s="123">
        <v>344737.27307506802</v>
      </c>
      <c r="G15" s="123"/>
      <c r="H15" s="123">
        <v>17476.618000000046</v>
      </c>
      <c r="I15" s="123">
        <v>1028008.9129249319</v>
      </c>
      <c r="J15" s="123"/>
      <c r="K15" s="123"/>
      <c r="L15" s="123"/>
      <c r="M15" s="123">
        <v>194691.09700000001</v>
      </c>
      <c r="N15" s="123"/>
      <c r="O15" s="123">
        <v>41189.495999999999</v>
      </c>
      <c r="P15" s="123"/>
      <c r="Q15" s="120">
        <v>1626103.3970000001</v>
      </c>
      <c r="S15" s="125"/>
    </row>
    <row r="16" spans="1:21" s="121" customFormat="1" ht="24" customHeight="1" x14ac:dyDescent="0.15">
      <c r="A16" s="224" t="s">
        <v>134</v>
      </c>
      <c r="B16" s="224"/>
      <c r="C16" s="108">
        <v>10</v>
      </c>
      <c r="D16" s="123"/>
      <c r="E16" s="123"/>
      <c r="F16" s="123">
        <v>325444.10846300214</v>
      </c>
      <c r="G16" s="123">
        <v>990597.27804417198</v>
      </c>
      <c r="H16" s="123">
        <v>229473.125</v>
      </c>
      <c r="I16" s="123"/>
      <c r="J16" s="123"/>
      <c r="K16" s="123"/>
      <c r="L16" s="123"/>
      <c r="M16" s="123"/>
      <c r="N16" s="123"/>
      <c r="O16" s="123"/>
      <c r="P16" s="123"/>
      <c r="Q16" s="120">
        <v>1545514.511507174</v>
      </c>
    </row>
    <row r="17" spans="1:17" s="121" customFormat="1" ht="24" customHeight="1" x14ac:dyDescent="0.15">
      <c r="A17" s="126" t="s">
        <v>135</v>
      </c>
      <c r="B17" s="119" t="s">
        <v>136</v>
      </c>
      <c r="C17" s="108">
        <v>11</v>
      </c>
      <c r="D17" s="123"/>
      <c r="E17" s="123"/>
      <c r="F17" s="123"/>
      <c r="G17" s="123"/>
      <c r="H17" s="123"/>
      <c r="I17" s="123"/>
      <c r="J17" s="123"/>
      <c r="K17" s="123">
        <v>237098.56307506823</v>
      </c>
      <c r="L17" s="123">
        <v>107841.32599999999</v>
      </c>
      <c r="M17" s="123"/>
      <c r="N17" s="123"/>
      <c r="O17" s="123"/>
      <c r="P17" s="123"/>
      <c r="Q17" s="120">
        <v>344939.88907506823</v>
      </c>
    </row>
    <row r="18" spans="1:17" s="121" customFormat="1" ht="24" customHeight="1" x14ac:dyDescent="0.15">
      <c r="A18" s="127" t="s">
        <v>137</v>
      </c>
      <c r="B18" s="128" t="s">
        <v>56</v>
      </c>
      <c r="C18" s="108">
        <v>12</v>
      </c>
      <c r="D18" s="123"/>
      <c r="E18" s="123"/>
      <c r="F18" s="123"/>
      <c r="G18" s="123"/>
      <c r="H18" s="123">
        <v>240891.47100000002</v>
      </c>
      <c r="I18" s="123"/>
      <c r="J18" s="123"/>
      <c r="K18" s="123"/>
      <c r="L18" s="123"/>
      <c r="M18" s="123"/>
      <c r="N18" s="123"/>
      <c r="O18" s="123"/>
      <c r="P18" s="123"/>
      <c r="Q18" s="120">
        <v>240891.47100000002</v>
      </c>
    </row>
    <row r="19" spans="1:17" s="121" customFormat="1" ht="24" customHeight="1" x14ac:dyDescent="0.15">
      <c r="A19" s="224" t="s">
        <v>138</v>
      </c>
      <c r="B19" s="224"/>
      <c r="C19" s="108">
        <v>13</v>
      </c>
      <c r="D19" s="123">
        <v>5419.6653600210184</v>
      </c>
      <c r="E19" s="123">
        <v>91226.990888202228</v>
      </c>
      <c r="F19" s="123">
        <v>19293.299999995354</v>
      </c>
      <c r="G19" s="123">
        <v>56496.888111800094</v>
      </c>
      <c r="H19" s="123">
        <v>28699.721000000001</v>
      </c>
      <c r="I19" s="123"/>
      <c r="J19" s="123"/>
      <c r="K19" s="123"/>
      <c r="L19" s="123">
        <v>1347755.9139999999</v>
      </c>
      <c r="M19" s="123">
        <v>36683.935507173403</v>
      </c>
      <c r="N19" s="123"/>
      <c r="O19" s="123"/>
      <c r="P19" s="123"/>
      <c r="Q19" s="120">
        <v>1585576.414867192</v>
      </c>
    </row>
    <row r="20" spans="1:17" s="121" customFormat="1" ht="24" customHeight="1" x14ac:dyDescent="0.15">
      <c r="A20" s="218" t="s">
        <v>139</v>
      </c>
      <c r="B20" s="218"/>
      <c r="C20" s="218"/>
      <c r="D20" s="120">
        <v>2694324.9393083816</v>
      </c>
      <c r="E20" s="120">
        <v>2470974.9631145811</v>
      </c>
      <c r="F20" s="120">
        <v>3826444.5691703903</v>
      </c>
      <c r="G20" s="120">
        <v>1916701.6969094507</v>
      </c>
      <c r="H20" s="120">
        <v>1264033.3950750683</v>
      </c>
      <c r="I20" s="120">
        <v>10375084.450924926</v>
      </c>
      <c r="J20" s="120">
        <v>1170979.6089999999</v>
      </c>
      <c r="K20" s="120">
        <v>11412954.491</v>
      </c>
      <c r="L20" s="120">
        <v>1626103.3969999999</v>
      </c>
      <c r="M20" s="120">
        <v>1545514.5115071735</v>
      </c>
      <c r="N20" s="120">
        <v>344939.88907506823</v>
      </c>
      <c r="O20" s="120">
        <v>240891.47100000002</v>
      </c>
      <c r="P20" s="129">
        <v>1585576.414867192</v>
      </c>
      <c r="Q20" s="130">
        <v>40474523.797952242</v>
      </c>
    </row>
    <row r="21" spans="1:17" x14ac:dyDescent="0.2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131">
        <v>126749.06999999999</v>
      </c>
    </row>
    <row r="22" spans="1:17" s="134" customFormat="1" x14ac:dyDescent="0.2">
      <c r="A22" s="132" t="s">
        <v>140</v>
      </c>
      <c r="B22" s="132"/>
      <c r="C22" s="132"/>
      <c r="D22" s="132">
        <v>0</v>
      </c>
      <c r="E22" s="132">
        <v>0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3">
        <v>0</v>
      </c>
      <c r="L22" s="133">
        <v>0</v>
      </c>
      <c r="M22" s="133">
        <v>0</v>
      </c>
      <c r="N22" s="133">
        <v>0</v>
      </c>
      <c r="O22" s="133">
        <v>0</v>
      </c>
      <c r="P22" s="133">
        <v>0</v>
      </c>
      <c r="Q22" s="131">
        <v>104048.41807506821</v>
      </c>
    </row>
    <row r="23" spans="1:17" x14ac:dyDescent="0.2">
      <c r="A23" s="96" t="s">
        <v>141</v>
      </c>
      <c r="B23" s="96"/>
      <c r="C23" s="96"/>
      <c r="D23" s="96"/>
      <c r="E23" s="96"/>
      <c r="F23" s="96"/>
      <c r="G23" s="96"/>
      <c r="H23" s="96"/>
      <c r="I23" s="87"/>
      <c r="J23" s="96"/>
      <c r="K23" s="96"/>
      <c r="L23" s="96"/>
      <c r="M23" s="96"/>
      <c r="N23" s="96"/>
      <c r="O23" s="96"/>
      <c r="P23" s="96"/>
      <c r="Q23" s="51">
        <v>104048.41807506821</v>
      </c>
    </row>
    <row r="24" spans="1:17" x14ac:dyDescent="0.2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</row>
    <row r="25" spans="1:17" x14ac:dyDescent="0.2">
      <c r="A25" s="96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</row>
    <row r="26" spans="1:17" ht="27.75" customHeight="1" x14ac:dyDescent="0.2">
      <c r="A26" s="228"/>
      <c r="B26" s="228"/>
      <c r="C26" s="228"/>
      <c r="D26" s="218" t="s">
        <v>108</v>
      </c>
      <c r="E26" s="218"/>
      <c r="F26" s="218" t="s">
        <v>109</v>
      </c>
      <c r="G26" s="218"/>
      <c r="H26" s="218"/>
      <c r="I26" s="108" t="s">
        <v>110</v>
      </c>
      <c r="J26" s="108" t="s">
        <v>111</v>
      </c>
      <c r="K26" s="219" t="s">
        <v>112</v>
      </c>
      <c r="L26" s="220"/>
      <c r="M26" s="108" t="s">
        <v>113</v>
      </c>
      <c r="N26" s="221" t="s">
        <v>114</v>
      </c>
      <c r="O26" s="222"/>
      <c r="P26" s="108" t="s">
        <v>115</v>
      </c>
      <c r="Q26" s="223" t="s">
        <v>1</v>
      </c>
    </row>
    <row r="27" spans="1:17" ht="62" x14ac:dyDescent="0.2">
      <c r="A27" s="228"/>
      <c r="B27" s="228"/>
      <c r="C27" s="228"/>
      <c r="D27" s="112" t="s">
        <v>117</v>
      </c>
      <c r="E27" s="112" t="s">
        <v>118</v>
      </c>
      <c r="F27" s="112" t="s">
        <v>119</v>
      </c>
      <c r="G27" s="112" t="s">
        <v>120</v>
      </c>
      <c r="H27" s="112" t="s">
        <v>121</v>
      </c>
      <c r="I27" s="112" t="s">
        <v>122</v>
      </c>
      <c r="J27" s="135" t="s">
        <v>123</v>
      </c>
      <c r="K27" s="114" t="s">
        <v>124</v>
      </c>
      <c r="L27" s="114" t="s">
        <v>125</v>
      </c>
      <c r="M27" s="112" t="s">
        <v>54</v>
      </c>
      <c r="N27" s="112" t="s">
        <v>126</v>
      </c>
      <c r="O27" s="112" t="s">
        <v>127</v>
      </c>
      <c r="P27" s="112" t="s">
        <v>128</v>
      </c>
      <c r="Q27" s="224"/>
    </row>
    <row r="28" spans="1:17" x14ac:dyDescent="0.2">
      <c r="A28" s="228"/>
      <c r="B28" s="228"/>
      <c r="C28" s="228"/>
      <c r="D28" s="118">
        <v>1</v>
      </c>
      <c r="E28" s="118">
        <v>2</v>
      </c>
      <c r="F28" s="118">
        <v>3</v>
      </c>
      <c r="G28" s="118">
        <v>4</v>
      </c>
      <c r="H28" s="118">
        <v>5</v>
      </c>
      <c r="I28" s="118">
        <v>6</v>
      </c>
      <c r="J28" s="118">
        <v>7</v>
      </c>
      <c r="K28" s="118">
        <v>8</v>
      </c>
      <c r="L28" s="118">
        <v>9</v>
      </c>
      <c r="M28" s="118">
        <v>10</v>
      </c>
      <c r="N28" s="118">
        <v>11</v>
      </c>
      <c r="O28" s="118">
        <v>12</v>
      </c>
      <c r="P28" s="118">
        <v>13</v>
      </c>
      <c r="Q28" s="224"/>
    </row>
    <row r="29" spans="1:17" x14ac:dyDescent="0.2">
      <c r="A29" s="225" t="s">
        <v>129</v>
      </c>
      <c r="B29" s="119" t="s">
        <v>117</v>
      </c>
      <c r="C29" s="108">
        <v>1</v>
      </c>
      <c r="D29" s="136"/>
      <c r="E29" s="136"/>
      <c r="F29" s="136"/>
      <c r="G29" s="136"/>
      <c r="H29" s="136"/>
      <c r="I29" s="137">
        <v>25.952730814334117</v>
      </c>
      <c r="J29" s="136"/>
      <c r="K29" s="136"/>
      <c r="L29" s="136"/>
      <c r="M29" s="136"/>
      <c r="N29" s="136"/>
      <c r="O29" s="136"/>
      <c r="P29" s="137">
        <v>0.10767062274592394</v>
      </c>
      <c r="Q29" s="137">
        <v>6.6568416042604497</v>
      </c>
    </row>
    <row r="30" spans="1:17" x14ac:dyDescent="0.2">
      <c r="A30" s="225"/>
      <c r="B30" s="119" t="s">
        <v>118</v>
      </c>
      <c r="C30" s="108">
        <v>2</v>
      </c>
      <c r="D30" s="136"/>
      <c r="E30" s="136"/>
      <c r="F30" s="136"/>
      <c r="G30" s="136"/>
      <c r="H30" s="136"/>
      <c r="I30" s="137">
        <v>23.752264006602143</v>
      </c>
      <c r="J30" s="136"/>
      <c r="K30" s="136"/>
      <c r="L30" s="136"/>
      <c r="M30" s="136"/>
      <c r="N30" s="136"/>
      <c r="O30" s="136"/>
      <c r="P30" s="137">
        <v>0.41987969551893073</v>
      </c>
      <c r="Q30" s="137">
        <v>6.105013058213169</v>
      </c>
    </row>
    <row r="31" spans="1:17" x14ac:dyDescent="0.2">
      <c r="A31" s="224" t="s">
        <v>130</v>
      </c>
      <c r="B31" s="119" t="s">
        <v>14</v>
      </c>
      <c r="C31" s="108">
        <v>3</v>
      </c>
      <c r="D31" s="137">
        <v>99.798848858912621</v>
      </c>
      <c r="E31" s="137">
        <v>31.912502158223337</v>
      </c>
      <c r="F31" s="137">
        <v>1.1332862634708969</v>
      </c>
      <c r="G31" s="137">
        <v>2.2478719599127812</v>
      </c>
      <c r="H31" s="137">
        <v>15.745938201908011</v>
      </c>
      <c r="I31" s="136"/>
      <c r="J31" s="136"/>
      <c r="K31" s="136"/>
      <c r="L31" s="136"/>
      <c r="M31" s="136"/>
      <c r="N31" s="136"/>
      <c r="O31" s="136"/>
      <c r="P31" s="137">
        <v>4.0052228496671738</v>
      </c>
      <c r="Q31" s="137">
        <v>9.4539582189327316</v>
      </c>
    </row>
    <row r="32" spans="1:17" x14ac:dyDescent="0.2">
      <c r="A32" s="224"/>
      <c r="B32" s="119" t="s">
        <v>23</v>
      </c>
      <c r="C32" s="108">
        <v>4</v>
      </c>
      <c r="D32" s="136"/>
      <c r="E32" s="137">
        <v>64.39555469180587</v>
      </c>
      <c r="F32" s="137">
        <v>0.91898280235639362</v>
      </c>
      <c r="G32" s="137">
        <v>9.2069590713058904</v>
      </c>
      <c r="H32" s="137">
        <v>7.0957340686363706</v>
      </c>
      <c r="I32" s="136"/>
      <c r="J32" s="136"/>
      <c r="K32" s="136"/>
      <c r="L32" s="136"/>
      <c r="M32" s="136"/>
      <c r="N32" s="136"/>
      <c r="O32" s="136"/>
      <c r="P32" s="137">
        <v>1.5248023589615904</v>
      </c>
      <c r="Q32" s="137">
        <v>4.7355756585984192</v>
      </c>
    </row>
    <row r="33" spans="1:17" x14ac:dyDescent="0.2">
      <c r="A33" s="224"/>
      <c r="B33" s="119" t="s">
        <v>24</v>
      </c>
      <c r="C33" s="108">
        <v>5</v>
      </c>
      <c r="D33" s="136"/>
      <c r="E33" s="137">
        <v>0</v>
      </c>
      <c r="F33" s="137">
        <v>2.2233033684960648</v>
      </c>
      <c r="G33" s="137">
        <v>33.915167448756627</v>
      </c>
      <c r="H33" s="137">
        <v>14.372750412121082</v>
      </c>
      <c r="I33" s="136"/>
      <c r="J33" s="136"/>
      <c r="K33" s="136"/>
      <c r="L33" s="136"/>
      <c r="M33" s="136"/>
      <c r="N33" s="137">
        <v>100</v>
      </c>
      <c r="O33" s="137"/>
      <c r="P33" s="137">
        <v>0.14449508573144998</v>
      </c>
      <c r="Q33" s="137">
        <v>3.1230346313278194</v>
      </c>
    </row>
    <row r="34" spans="1:17" x14ac:dyDescent="0.2">
      <c r="A34" s="224" t="s">
        <v>131</v>
      </c>
      <c r="B34" s="224"/>
      <c r="C34" s="108">
        <v>6</v>
      </c>
      <c r="D34" s="136"/>
      <c r="E34" s="136"/>
      <c r="F34" s="136"/>
      <c r="G34" s="136"/>
      <c r="H34" s="136"/>
      <c r="I34" s="136"/>
      <c r="J34" s="136"/>
      <c r="K34" s="137">
        <v>89.156427320804724</v>
      </c>
      <c r="L34" s="136"/>
      <c r="M34" s="136"/>
      <c r="N34" s="136"/>
      <c r="O34" s="137">
        <v>82.901222766828482</v>
      </c>
      <c r="P34" s="136"/>
      <c r="Q34" s="137">
        <v>25.633617093846688</v>
      </c>
    </row>
    <row r="35" spans="1:17" x14ac:dyDescent="0.2">
      <c r="A35" s="224" t="s">
        <v>132</v>
      </c>
      <c r="B35" s="224"/>
      <c r="C35" s="108">
        <v>7</v>
      </c>
      <c r="D35" s="136"/>
      <c r="E35" s="136"/>
      <c r="F35" s="136"/>
      <c r="G35" s="136"/>
      <c r="H35" s="136"/>
      <c r="I35" s="136"/>
      <c r="J35" s="136"/>
      <c r="K35" s="137">
        <v>8.7661214525033895</v>
      </c>
      <c r="L35" s="137">
        <v>10.485566742838552</v>
      </c>
      <c r="M35" s="136"/>
      <c r="N35" s="136"/>
      <c r="O35" s="136"/>
      <c r="P35" s="136"/>
      <c r="Q35" s="137">
        <v>2.8931275753743253</v>
      </c>
    </row>
    <row r="36" spans="1:17" x14ac:dyDescent="0.2">
      <c r="A36" s="226" t="s">
        <v>133</v>
      </c>
      <c r="B36" s="119" t="s">
        <v>124</v>
      </c>
      <c r="C36" s="108">
        <v>8</v>
      </c>
      <c r="D36" s="136"/>
      <c r="E36" s="136"/>
      <c r="F36" s="137">
        <v>77.70575072155998</v>
      </c>
      <c r="G36" s="136"/>
      <c r="H36" s="137">
        <v>21.921076663115389</v>
      </c>
      <c r="I36" s="137">
        <v>40.386566189602924</v>
      </c>
      <c r="J36" s="137">
        <v>100</v>
      </c>
      <c r="K36" s="137"/>
      <c r="L36" s="136"/>
      <c r="M36" s="137">
        <v>85.029255255485211</v>
      </c>
      <c r="N36" s="136"/>
      <c r="O36" s="136"/>
      <c r="P36" s="137">
        <v>93.797929387374921</v>
      </c>
      <c r="Q36" s="137">
        <v>28.197872192328095</v>
      </c>
    </row>
    <row r="37" spans="1:17" x14ac:dyDescent="0.2">
      <c r="A37" s="227"/>
      <c r="B37" s="119" t="s">
        <v>125</v>
      </c>
      <c r="C37" s="108">
        <v>9</v>
      </c>
      <c r="D37" s="136"/>
      <c r="E37" s="136"/>
      <c r="F37" s="137">
        <v>9.0093366529496155</v>
      </c>
      <c r="G37" s="136"/>
      <c r="H37" s="137">
        <v>1.3826073004156783</v>
      </c>
      <c r="I37" s="137">
        <v>9.908438989460814</v>
      </c>
      <c r="J37" s="137"/>
      <c r="K37" s="136"/>
      <c r="L37" s="136"/>
      <c r="M37" s="137">
        <v>12.597170427739224</v>
      </c>
      <c r="N37" s="136"/>
      <c r="O37" s="137">
        <v>17.098777233171528</v>
      </c>
      <c r="P37" s="136"/>
      <c r="Q37" s="137">
        <v>4.0175973536278411</v>
      </c>
    </row>
    <row r="38" spans="1:17" x14ac:dyDescent="0.2">
      <c r="A38" s="224" t="s">
        <v>134</v>
      </c>
      <c r="B38" s="224"/>
      <c r="C38" s="108">
        <v>10</v>
      </c>
      <c r="D38" s="136"/>
      <c r="E38" s="136"/>
      <c r="F38" s="137">
        <v>8.5051306135492126</v>
      </c>
      <c r="G38" s="137">
        <v>51.682391664881486</v>
      </c>
      <c r="H38" s="137">
        <v>18.154039750379543</v>
      </c>
      <c r="I38" s="137">
        <v>0</v>
      </c>
      <c r="J38" s="137"/>
      <c r="K38" s="136"/>
      <c r="L38" s="136"/>
      <c r="M38" s="136"/>
      <c r="N38" s="136"/>
      <c r="O38" s="136"/>
      <c r="P38" s="138"/>
      <c r="Q38" s="137">
        <v>3.8184872025235967</v>
      </c>
    </row>
    <row r="39" spans="1:17" x14ac:dyDescent="0.2">
      <c r="A39" s="126" t="s">
        <v>135</v>
      </c>
      <c r="B39" s="119" t="s">
        <v>136</v>
      </c>
      <c r="C39" s="108">
        <v>11</v>
      </c>
      <c r="D39" s="136"/>
      <c r="E39" s="136"/>
      <c r="F39" s="136"/>
      <c r="G39" s="136"/>
      <c r="H39" s="136"/>
      <c r="I39" s="136"/>
      <c r="J39" s="136"/>
      <c r="K39" s="137">
        <v>2.0774512266919039</v>
      </c>
      <c r="L39" s="137">
        <v>6.6318861518250669</v>
      </c>
      <c r="M39" s="136"/>
      <c r="N39" s="136"/>
      <c r="O39" s="136"/>
      <c r="P39" s="136"/>
      <c r="Q39" s="137">
        <v>0.85223952429187078</v>
      </c>
    </row>
    <row r="40" spans="1:17" x14ac:dyDescent="0.2">
      <c r="A40" s="127" t="s">
        <v>137</v>
      </c>
      <c r="B40" s="128" t="s">
        <v>56</v>
      </c>
      <c r="C40" s="108">
        <v>12</v>
      </c>
      <c r="D40" s="136"/>
      <c r="E40" s="136"/>
      <c r="F40" s="136"/>
      <c r="G40" s="136"/>
      <c r="H40" s="137">
        <v>19.057366042587347</v>
      </c>
      <c r="I40" s="136"/>
      <c r="J40" s="136"/>
      <c r="K40" s="137">
        <v>0</v>
      </c>
      <c r="L40" s="137">
        <v>0</v>
      </c>
      <c r="M40" s="136"/>
      <c r="N40" s="136"/>
      <c r="O40" s="136"/>
      <c r="P40" s="136"/>
      <c r="Q40" s="137">
        <v>0.59516814132891072</v>
      </c>
    </row>
    <row r="41" spans="1:17" x14ac:dyDescent="0.2">
      <c r="A41" s="224" t="s">
        <v>138</v>
      </c>
      <c r="B41" s="224"/>
      <c r="C41" s="108">
        <v>13</v>
      </c>
      <c r="D41" s="137">
        <v>0.20115114108739302</v>
      </c>
      <c r="E41" s="137">
        <v>3.6919431499707978</v>
      </c>
      <c r="F41" s="137">
        <v>0.50420957761785445</v>
      </c>
      <c r="G41" s="137">
        <v>2.9476098551432095</v>
      </c>
      <c r="H41" s="137">
        <v>2.2704875608366013</v>
      </c>
      <c r="I41" s="136"/>
      <c r="J41" s="136"/>
      <c r="K41" s="136"/>
      <c r="L41" s="137">
        <v>82.882547105336386</v>
      </c>
      <c r="M41" s="137">
        <v>2.3735743167755516</v>
      </c>
      <c r="N41" s="136"/>
      <c r="O41" s="136"/>
      <c r="P41" s="136"/>
      <c r="Q41" s="137">
        <v>3.9174677453460545</v>
      </c>
    </row>
    <row r="42" spans="1:17" x14ac:dyDescent="0.2">
      <c r="A42" s="218" t="s">
        <v>139</v>
      </c>
      <c r="B42" s="218"/>
      <c r="C42" s="218"/>
      <c r="D42" s="136">
        <v>100.00000000000001</v>
      </c>
      <c r="E42" s="136">
        <v>100</v>
      </c>
      <c r="F42" s="136">
        <v>100.00000000000001</v>
      </c>
      <c r="G42" s="136">
        <v>100</v>
      </c>
      <c r="H42" s="136">
        <v>100.00000000000003</v>
      </c>
      <c r="I42" s="136">
        <v>100</v>
      </c>
      <c r="J42" s="136">
        <v>100</v>
      </c>
      <c r="K42" s="136">
        <v>100.00000000000001</v>
      </c>
      <c r="L42" s="136">
        <v>100</v>
      </c>
      <c r="M42" s="136">
        <v>99.999999999999986</v>
      </c>
      <c r="N42" s="136">
        <v>100</v>
      </c>
      <c r="O42" s="136">
        <v>100.00000000000001</v>
      </c>
      <c r="P42" s="136">
        <v>99.999999999999986</v>
      </c>
      <c r="Q42" s="139">
        <v>99.999999999999972</v>
      </c>
    </row>
    <row r="46" spans="1:17" x14ac:dyDescent="0.2">
      <c r="A46" s="96" t="s">
        <v>142</v>
      </c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</row>
    <row r="47" spans="1:17" x14ac:dyDescent="0.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</row>
    <row r="48" spans="1:17" x14ac:dyDescent="0.2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</row>
    <row r="49" spans="1:17" ht="26.25" customHeight="1" x14ac:dyDescent="0.2">
      <c r="A49" s="228"/>
      <c r="B49" s="228"/>
      <c r="C49" s="228"/>
      <c r="D49" s="218" t="s">
        <v>108</v>
      </c>
      <c r="E49" s="218"/>
      <c r="F49" s="218" t="s">
        <v>109</v>
      </c>
      <c r="G49" s="218"/>
      <c r="H49" s="218"/>
      <c r="I49" s="108" t="s">
        <v>110</v>
      </c>
      <c r="J49" s="108" t="s">
        <v>111</v>
      </c>
      <c r="K49" s="219" t="s">
        <v>112</v>
      </c>
      <c r="L49" s="220"/>
      <c r="M49" s="108" t="s">
        <v>113</v>
      </c>
      <c r="N49" s="221" t="s">
        <v>114</v>
      </c>
      <c r="O49" s="222"/>
      <c r="P49" s="108" t="s">
        <v>115</v>
      </c>
      <c r="Q49" s="223" t="s">
        <v>1</v>
      </c>
    </row>
    <row r="50" spans="1:17" ht="62" x14ac:dyDescent="0.2">
      <c r="A50" s="228"/>
      <c r="B50" s="228"/>
      <c r="C50" s="228"/>
      <c r="D50" s="112" t="s">
        <v>117</v>
      </c>
      <c r="E50" s="112" t="s">
        <v>118</v>
      </c>
      <c r="F50" s="112" t="s">
        <v>119</v>
      </c>
      <c r="G50" s="112" t="s">
        <v>120</v>
      </c>
      <c r="H50" s="112" t="s">
        <v>121</v>
      </c>
      <c r="I50" s="112" t="s">
        <v>122</v>
      </c>
      <c r="J50" s="135" t="s">
        <v>123</v>
      </c>
      <c r="K50" s="114" t="s">
        <v>124</v>
      </c>
      <c r="L50" s="114" t="s">
        <v>125</v>
      </c>
      <c r="M50" s="112" t="s">
        <v>54</v>
      </c>
      <c r="N50" s="112" t="s">
        <v>126</v>
      </c>
      <c r="O50" s="112" t="s">
        <v>127</v>
      </c>
      <c r="P50" s="112" t="s">
        <v>128</v>
      </c>
      <c r="Q50" s="224"/>
    </row>
    <row r="51" spans="1:17" x14ac:dyDescent="0.2">
      <c r="A51" s="228"/>
      <c r="B51" s="228"/>
      <c r="C51" s="228"/>
      <c r="D51" s="118">
        <v>1</v>
      </c>
      <c r="E51" s="118">
        <v>2</v>
      </c>
      <c r="F51" s="118">
        <v>3</v>
      </c>
      <c r="G51" s="118">
        <v>4</v>
      </c>
      <c r="H51" s="118">
        <v>5</v>
      </c>
      <c r="I51" s="118">
        <v>6</v>
      </c>
      <c r="J51" s="118">
        <v>7</v>
      </c>
      <c r="K51" s="118">
        <v>8</v>
      </c>
      <c r="L51" s="118">
        <v>9</v>
      </c>
      <c r="M51" s="118">
        <v>10</v>
      </c>
      <c r="N51" s="118">
        <v>11</v>
      </c>
      <c r="O51" s="118">
        <v>12</v>
      </c>
      <c r="P51" s="118">
        <v>13</v>
      </c>
      <c r="Q51" s="224"/>
    </row>
    <row r="52" spans="1:17" x14ac:dyDescent="0.2">
      <c r="A52" s="225" t="s">
        <v>129</v>
      </c>
      <c r="B52" s="119" t="s">
        <v>117</v>
      </c>
      <c r="C52" s="108">
        <v>1</v>
      </c>
      <c r="D52" s="136"/>
      <c r="E52" s="136"/>
      <c r="F52" s="136"/>
      <c r="G52" s="136"/>
      <c r="H52" s="136"/>
      <c r="I52" s="136">
        <v>99.93663718970592</v>
      </c>
      <c r="J52" s="136"/>
      <c r="K52" s="136"/>
      <c r="L52" s="136"/>
      <c r="M52" s="136"/>
      <c r="N52" s="136"/>
      <c r="O52" s="136"/>
      <c r="P52" s="136">
        <v>6.3362810294077934E-2</v>
      </c>
      <c r="Q52" s="136">
        <v>100</v>
      </c>
    </row>
    <row r="53" spans="1:17" x14ac:dyDescent="0.2">
      <c r="A53" s="225"/>
      <c r="B53" s="119" t="s">
        <v>118</v>
      </c>
      <c r="C53" s="108">
        <v>2</v>
      </c>
      <c r="D53" s="136"/>
      <c r="E53" s="136"/>
      <c r="F53" s="136"/>
      <c r="G53" s="136"/>
      <c r="H53" s="136"/>
      <c r="I53" s="136">
        <v>99.730571392978717</v>
      </c>
      <c r="J53" s="136"/>
      <c r="K53" s="136"/>
      <c r="L53" s="136"/>
      <c r="M53" s="136"/>
      <c r="N53" s="136"/>
      <c r="O53" s="136"/>
      <c r="P53" s="136">
        <v>0.26942860702128574</v>
      </c>
      <c r="Q53" s="136">
        <v>100</v>
      </c>
    </row>
    <row r="54" spans="1:17" x14ac:dyDescent="0.2">
      <c r="A54" s="224" t="s">
        <v>130</v>
      </c>
      <c r="B54" s="119" t="s">
        <v>14</v>
      </c>
      <c r="C54" s="108">
        <v>3</v>
      </c>
      <c r="D54" s="136">
        <v>70.271637948523619</v>
      </c>
      <c r="E54" s="136">
        <v>20.607901778753959</v>
      </c>
      <c r="F54" s="136">
        <v>1.1332862634708969</v>
      </c>
      <c r="G54" s="136">
        <v>1.1259799853664478</v>
      </c>
      <c r="H54" s="136">
        <v>5.2015366652273878</v>
      </c>
      <c r="I54" s="136"/>
      <c r="J54" s="136"/>
      <c r="K54" s="136"/>
      <c r="L54" s="136"/>
      <c r="M54" s="136"/>
      <c r="N54" s="136"/>
      <c r="O54" s="136"/>
      <c r="P54" s="136">
        <v>1.6596573586577013</v>
      </c>
      <c r="Q54" s="136">
        <v>100</v>
      </c>
    </row>
    <row r="55" spans="1:17" x14ac:dyDescent="0.2">
      <c r="A55" s="224"/>
      <c r="B55" s="119" t="s">
        <v>23</v>
      </c>
      <c r="C55" s="108">
        <v>4</v>
      </c>
      <c r="D55" s="136"/>
      <c r="E55" s="136">
        <v>83.017510568231728</v>
      </c>
      <c r="F55" s="136">
        <v>1.834629122991658</v>
      </c>
      <c r="G55" s="136">
        <v>9.2069590713058904</v>
      </c>
      <c r="H55" s="136">
        <v>4.6795204698730881</v>
      </c>
      <c r="I55" s="136"/>
      <c r="J55" s="136"/>
      <c r="K55" s="136"/>
      <c r="L55" s="136"/>
      <c r="M55" s="136"/>
      <c r="N55" s="136"/>
      <c r="O55" s="136"/>
      <c r="P55" s="136">
        <v>1.2613807675976472</v>
      </c>
      <c r="Q55" s="136">
        <v>100</v>
      </c>
    </row>
    <row r="56" spans="1:17" x14ac:dyDescent="0.2">
      <c r="A56" s="224"/>
      <c r="B56" s="119" t="s">
        <v>24</v>
      </c>
      <c r="C56" s="108">
        <v>5</v>
      </c>
      <c r="D56" s="136"/>
      <c r="E56" s="136">
        <v>0</v>
      </c>
      <c r="F56" s="136">
        <v>6.7303183073693793</v>
      </c>
      <c r="G56" s="136">
        <v>51.426852528796886</v>
      </c>
      <c r="H56" s="136">
        <v>14.372750412121082</v>
      </c>
      <c r="I56" s="136"/>
      <c r="J56" s="136"/>
      <c r="K56" s="136"/>
      <c r="L56" s="136"/>
      <c r="M56" s="136"/>
      <c r="N56" s="136">
        <v>27.288827211292389</v>
      </c>
      <c r="O56" s="136">
        <v>0</v>
      </c>
      <c r="P56" s="136">
        <v>0.18125154042025426</v>
      </c>
      <c r="Q56" s="136">
        <v>99.999999999999986</v>
      </c>
    </row>
    <row r="57" spans="1:17" x14ac:dyDescent="0.2">
      <c r="A57" s="224" t="s">
        <v>131</v>
      </c>
      <c r="B57" s="224"/>
      <c r="C57" s="108">
        <v>6</v>
      </c>
      <c r="D57" s="136"/>
      <c r="E57" s="136"/>
      <c r="F57" s="136"/>
      <c r="G57" s="136"/>
      <c r="H57" s="136"/>
      <c r="I57" s="136"/>
      <c r="J57" s="136"/>
      <c r="K57" s="136">
        <v>98.075177354511112</v>
      </c>
      <c r="L57" s="136"/>
      <c r="M57" s="136"/>
      <c r="N57" s="136"/>
      <c r="O57" s="136">
        <v>1.9248226454888926</v>
      </c>
      <c r="P57" s="136"/>
      <c r="Q57" s="136">
        <v>100</v>
      </c>
    </row>
    <row r="58" spans="1:17" x14ac:dyDescent="0.2">
      <c r="A58" s="224" t="s">
        <v>132</v>
      </c>
      <c r="B58" s="224"/>
      <c r="C58" s="108">
        <v>7</v>
      </c>
      <c r="D58" s="136"/>
      <c r="E58" s="136"/>
      <c r="F58" s="136"/>
      <c r="G58" s="136"/>
      <c r="H58" s="136"/>
      <c r="I58" s="136"/>
      <c r="J58" s="136"/>
      <c r="K58" s="136">
        <v>85.439015701937819</v>
      </c>
      <c r="L58" s="136">
        <v>14.560984298062184</v>
      </c>
      <c r="M58" s="136"/>
      <c r="N58" s="136"/>
      <c r="O58" s="136"/>
      <c r="P58" s="136"/>
      <c r="Q58" s="136">
        <v>100</v>
      </c>
    </row>
    <row r="59" spans="1:17" x14ac:dyDescent="0.2">
      <c r="A59" s="226" t="s">
        <v>133</v>
      </c>
      <c r="B59" s="119" t="s">
        <v>124</v>
      </c>
      <c r="C59" s="108">
        <v>8</v>
      </c>
      <c r="D59" s="136"/>
      <c r="E59" s="136"/>
      <c r="F59" s="136">
        <v>26.052565799354984</v>
      </c>
      <c r="G59" s="136"/>
      <c r="H59" s="136">
        <v>2.4278527510145849</v>
      </c>
      <c r="I59" s="136">
        <v>36.713896934437521</v>
      </c>
      <c r="J59" s="136">
        <v>10.260091809911351</v>
      </c>
      <c r="K59" s="136"/>
      <c r="L59" s="136"/>
      <c r="M59" s="136">
        <v>11.514454736819477</v>
      </c>
      <c r="N59" s="136"/>
      <c r="O59" s="136"/>
      <c r="P59" s="136">
        <v>13.031137968462092</v>
      </c>
      <c r="Q59" s="136">
        <v>100</v>
      </c>
    </row>
    <row r="60" spans="1:17" x14ac:dyDescent="0.2">
      <c r="A60" s="227"/>
      <c r="B60" s="119" t="s">
        <v>125</v>
      </c>
      <c r="C60" s="108">
        <v>9</v>
      </c>
      <c r="D60" s="136"/>
      <c r="E60" s="136"/>
      <c r="F60" s="136">
        <v>21.200206192980975</v>
      </c>
      <c r="G60" s="136"/>
      <c r="H60" s="136">
        <v>1.0747544118192409</v>
      </c>
      <c r="I60" s="136">
        <v>63.219160283503903</v>
      </c>
      <c r="J60" s="136"/>
      <c r="K60" s="136"/>
      <c r="L60" s="136"/>
      <c r="M60" s="136">
        <v>11.972860850004114</v>
      </c>
      <c r="N60" s="136"/>
      <c r="O60" s="136">
        <v>2.533018261691756</v>
      </c>
      <c r="P60" s="136"/>
      <c r="Q60" s="136">
        <v>99.999999999999986</v>
      </c>
    </row>
    <row r="61" spans="1:17" x14ac:dyDescent="0.2">
      <c r="A61" s="224" t="s">
        <v>134</v>
      </c>
      <c r="B61" s="224"/>
      <c r="C61" s="108">
        <v>10</v>
      </c>
      <c r="D61" s="136"/>
      <c r="E61" s="136"/>
      <c r="F61" s="136">
        <v>21.057331137294305</v>
      </c>
      <c r="G61" s="136">
        <v>64.094983946682532</v>
      </c>
      <c r="H61" s="136">
        <v>14.84768491602318</v>
      </c>
      <c r="I61" s="136">
        <v>0</v>
      </c>
      <c r="J61" s="136"/>
      <c r="K61" s="136"/>
      <c r="L61" s="136"/>
      <c r="M61" s="136"/>
      <c r="N61" s="136"/>
      <c r="O61" s="136"/>
      <c r="P61" s="136"/>
      <c r="Q61" s="136">
        <v>100.00000000000003</v>
      </c>
    </row>
    <row r="62" spans="1:17" x14ac:dyDescent="0.2">
      <c r="A62" s="126" t="s">
        <v>135</v>
      </c>
      <c r="B62" s="119" t="s">
        <v>136</v>
      </c>
      <c r="C62" s="108">
        <v>11</v>
      </c>
      <c r="D62" s="136"/>
      <c r="E62" s="136"/>
      <c r="F62" s="136"/>
      <c r="G62" s="136"/>
      <c r="H62" s="136"/>
      <c r="I62" s="136"/>
      <c r="J62" s="136"/>
      <c r="K62" s="136">
        <v>68.736197402634744</v>
      </c>
      <c r="L62" s="136">
        <v>31.263802597365249</v>
      </c>
      <c r="M62" s="136"/>
      <c r="N62" s="136"/>
      <c r="O62" s="136"/>
      <c r="P62" s="136"/>
      <c r="Q62" s="136">
        <v>100</v>
      </c>
    </row>
    <row r="63" spans="1:17" x14ac:dyDescent="0.2">
      <c r="A63" s="127" t="s">
        <v>137</v>
      </c>
      <c r="B63" s="128" t="s">
        <v>56</v>
      </c>
      <c r="C63" s="108">
        <v>12</v>
      </c>
      <c r="D63" s="136"/>
      <c r="E63" s="136"/>
      <c r="F63" s="136"/>
      <c r="G63" s="136"/>
      <c r="H63" s="136">
        <v>100</v>
      </c>
      <c r="I63" s="136"/>
      <c r="J63" s="136"/>
      <c r="K63" s="136"/>
      <c r="L63" s="136"/>
      <c r="M63" s="136"/>
      <c r="N63" s="136"/>
      <c r="O63" s="136"/>
      <c r="P63" s="136"/>
      <c r="Q63" s="136">
        <v>100</v>
      </c>
    </row>
    <row r="64" spans="1:17" x14ac:dyDescent="0.2">
      <c r="A64" s="224" t="s">
        <v>138</v>
      </c>
      <c r="B64" s="224"/>
      <c r="C64" s="108">
        <v>13</v>
      </c>
      <c r="D64" s="136">
        <v>0.34181041728442774</v>
      </c>
      <c r="E64" s="136">
        <v>5.7535537254975759</v>
      </c>
      <c r="F64" s="136">
        <v>1.2168003900090403</v>
      </c>
      <c r="G64" s="136">
        <v>3.5631766203164843</v>
      </c>
      <c r="H64" s="136">
        <v>1.810049691134179</v>
      </c>
      <c r="I64" s="136"/>
      <c r="J64" s="136"/>
      <c r="K64" s="136"/>
      <c r="L64" s="136">
        <v>85.001006659958918</v>
      </c>
      <c r="M64" s="136">
        <v>2.3136024957993619</v>
      </c>
      <c r="N64" s="136"/>
      <c r="O64" s="136"/>
      <c r="P64" s="136"/>
      <c r="Q64" s="136">
        <v>99.999999999999986</v>
      </c>
    </row>
    <row r="65" spans="1:17" x14ac:dyDescent="0.2">
      <c r="A65" s="218" t="s">
        <v>139</v>
      </c>
      <c r="B65" s="218"/>
      <c r="C65" s="218"/>
      <c r="D65" s="136">
        <v>6.6568416042604497</v>
      </c>
      <c r="E65" s="136">
        <v>6.105013058213169</v>
      </c>
      <c r="F65" s="136">
        <v>9.4539582189327316</v>
      </c>
      <c r="G65" s="136">
        <v>4.7355756585984192</v>
      </c>
      <c r="H65" s="136">
        <v>3.1230346313278194</v>
      </c>
      <c r="I65" s="136">
        <v>25.633617093846674</v>
      </c>
      <c r="J65" s="136">
        <v>2.8931275753743253</v>
      </c>
      <c r="K65" s="136">
        <v>28.197872192328116</v>
      </c>
      <c r="L65" s="136">
        <v>4.0175973536278411</v>
      </c>
      <c r="M65" s="136">
        <v>3.8184872025235954</v>
      </c>
      <c r="N65" s="136">
        <v>0.85223952429187078</v>
      </c>
      <c r="O65" s="136">
        <v>0.59516814132891072</v>
      </c>
      <c r="P65" s="136">
        <v>3.9174677453460545</v>
      </c>
      <c r="Q65" s="136">
        <v>99.999999999999986</v>
      </c>
    </row>
  </sheetData>
  <mergeCells count="42">
    <mergeCell ref="N4:O4"/>
    <mergeCell ref="Q4:Q6"/>
    <mergeCell ref="A16:B16"/>
    <mergeCell ref="A4:B4"/>
    <mergeCell ref="D4:E4"/>
    <mergeCell ref="F4:H4"/>
    <mergeCell ref="K4:L4"/>
    <mergeCell ref="A7:A8"/>
    <mergeCell ref="A9:A11"/>
    <mergeCell ref="A12:B12"/>
    <mergeCell ref="A13:B13"/>
    <mergeCell ref="A14:A15"/>
    <mergeCell ref="A35:B35"/>
    <mergeCell ref="A19:B19"/>
    <mergeCell ref="A20:C20"/>
    <mergeCell ref="A26:C28"/>
    <mergeCell ref="D26:E26"/>
    <mergeCell ref="N26:O26"/>
    <mergeCell ref="Q26:Q28"/>
    <mergeCell ref="A29:A30"/>
    <mergeCell ref="A31:A33"/>
    <mergeCell ref="A34:B34"/>
    <mergeCell ref="F26:H26"/>
    <mergeCell ref="K26:L26"/>
    <mergeCell ref="A36:A37"/>
    <mergeCell ref="A38:B38"/>
    <mergeCell ref="A41:B41"/>
    <mergeCell ref="A42:C42"/>
    <mergeCell ref="A49:C51"/>
    <mergeCell ref="A65:C65"/>
    <mergeCell ref="F49:H49"/>
    <mergeCell ref="K49:L49"/>
    <mergeCell ref="N49:O49"/>
    <mergeCell ref="Q49:Q51"/>
    <mergeCell ref="A52:A53"/>
    <mergeCell ref="A54:A56"/>
    <mergeCell ref="D49:E49"/>
    <mergeCell ref="A57:B57"/>
    <mergeCell ref="A58:B58"/>
    <mergeCell ref="A59:A60"/>
    <mergeCell ref="A61:B61"/>
    <mergeCell ref="A64:B64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/>
  <rowBreaks count="1" manualBreakCount="1">
    <brk id="2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71"/>
  <sheetViews>
    <sheetView topLeftCell="A13" workbookViewId="0">
      <selection activeCell="G40" sqref="G40:N40"/>
    </sheetView>
  </sheetViews>
  <sheetFormatPr baseColWidth="10" defaultColWidth="8.83203125" defaultRowHeight="13" x14ac:dyDescent="0.15"/>
  <cols>
    <col min="18" max="18" width="14.5" bestFit="1" customWidth="1"/>
  </cols>
  <sheetData>
    <row r="3" spans="1:18" ht="14" x14ac:dyDescent="0.2">
      <c r="R3" s="141">
        <v>169840909</v>
      </c>
    </row>
    <row r="4" spans="1:18" ht="14" x14ac:dyDescent="0.2">
      <c r="R4" s="141">
        <v>14732634</v>
      </c>
    </row>
    <row r="5" spans="1:18" ht="14" x14ac:dyDescent="0.2">
      <c r="G5">
        <v>18</v>
      </c>
      <c r="H5">
        <v>19</v>
      </c>
      <c r="I5">
        <v>20</v>
      </c>
      <c r="J5">
        <v>21</v>
      </c>
      <c r="K5">
        <v>22</v>
      </c>
      <c r="L5">
        <v>23</v>
      </c>
      <c r="M5">
        <v>24</v>
      </c>
      <c r="N5">
        <v>25</v>
      </c>
      <c r="R5" s="141">
        <v>74817036</v>
      </c>
    </row>
    <row r="6" spans="1:18" ht="14" x14ac:dyDescent="0.2">
      <c r="R6" s="141">
        <v>29209547</v>
      </c>
    </row>
    <row r="7" spans="1:18" ht="14" x14ac:dyDescent="0.2">
      <c r="A7" s="156" t="s">
        <v>52</v>
      </c>
      <c r="B7" s="157"/>
      <c r="C7" s="153" t="s">
        <v>26</v>
      </c>
      <c r="D7" s="154"/>
      <c r="E7" s="154"/>
      <c r="F7" s="155"/>
      <c r="G7">
        <f>'sam105'!Y58+'sam105'!Y82</f>
        <v>24045.028850054914</v>
      </c>
      <c r="H7">
        <f>'sam105'!Z58+'sam105'!Z82</f>
        <v>77319.557810530547</v>
      </c>
      <c r="I7">
        <f>'sam105'!AA58+'sam105'!AA82</f>
        <v>42994.273472371628</v>
      </c>
      <c r="J7">
        <f>'sam105'!AB58+'sam105'!AB82</f>
        <v>13332.229098353453</v>
      </c>
      <c r="K7">
        <f>'sam105'!AC58+'sam105'!AC82</f>
        <v>25400.269262514685</v>
      </c>
      <c r="L7">
        <f>'sam105'!AD58+'sam105'!AD82</f>
        <v>48149.540773650508</v>
      </c>
      <c r="M7">
        <f>'sam105'!AE58+'sam105'!AE82</f>
        <v>15354.652431145021</v>
      </c>
      <c r="N7">
        <f>'sam105'!AF58+'sam105'!AF82</f>
        <v>34717.949301379333</v>
      </c>
      <c r="O7">
        <f>SUM(G7:N7)</f>
        <v>281313.50100000011</v>
      </c>
      <c r="R7" s="141">
        <v>181575769</v>
      </c>
    </row>
    <row r="8" spans="1:18" ht="14" x14ac:dyDescent="0.2">
      <c r="A8" s="162"/>
      <c r="B8" s="159"/>
      <c r="C8" s="153" t="s">
        <v>27</v>
      </c>
      <c r="D8" s="154"/>
      <c r="E8" s="154"/>
      <c r="F8" s="155"/>
      <c r="G8">
        <f>'sam105'!Y59+'sam105'!Y83</f>
        <v>959.04312162431484</v>
      </c>
      <c r="H8">
        <f>'sam105'!Z59+'sam105'!Z83</f>
        <v>3149.4813859290903</v>
      </c>
      <c r="I8">
        <f>'sam105'!AA59+'sam105'!AA83</f>
        <v>2944.866650123945</v>
      </c>
      <c r="J8">
        <f>'sam105'!AB59+'sam105'!AB83</f>
        <v>698.18901510333615</v>
      </c>
      <c r="K8">
        <f>'sam105'!AC59+'sam105'!AC83</f>
        <v>1526.7080890960131</v>
      </c>
      <c r="L8">
        <f>'sam105'!AD59+'sam105'!AD83</f>
        <v>2914.4264152145856</v>
      </c>
      <c r="M8">
        <f>'sam105'!AE59+'sam105'!AE83</f>
        <v>827.83385245069337</v>
      </c>
      <c r="N8">
        <f>'sam105'!AF59+'sam105'!AF83</f>
        <v>2470.4354704580228</v>
      </c>
      <c r="O8">
        <f t="shared" ref="O8:O31" si="0">SUM(G8:N8)</f>
        <v>15490.984</v>
      </c>
      <c r="R8" s="141">
        <v>1774762</v>
      </c>
    </row>
    <row r="9" spans="1:18" ht="14" x14ac:dyDescent="0.2">
      <c r="A9" s="162"/>
      <c r="B9" s="159"/>
      <c r="C9" s="153" t="s">
        <v>28</v>
      </c>
      <c r="D9" s="154"/>
      <c r="E9" s="154"/>
      <c r="F9" s="155"/>
      <c r="G9">
        <f>'sam105'!Y60+'sam105'!Y84</f>
        <v>11430.987098575984</v>
      </c>
      <c r="H9">
        <f>'sam105'!Z60+'sam105'!Z84</f>
        <v>37017.779883625095</v>
      </c>
      <c r="I9">
        <f>'sam105'!AA60+'sam105'!AA84</f>
        <v>29941.898519835915</v>
      </c>
      <c r="J9">
        <f>'sam105'!AB60+'sam105'!AB84</f>
        <v>8553.4370888008052</v>
      </c>
      <c r="K9">
        <f>'sam105'!AC60+'sam105'!AC84</f>
        <v>20551.45784670017</v>
      </c>
      <c r="L9">
        <f>'sam105'!AD60+'sam105'!AD84</f>
        <v>37217.738691987593</v>
      </c>
      <c r="M9">
        <f>'sam105'!AE60+'sam105'!AE84</f>
        <v>11692.060617747147</v>
      </c>
      <c r="N9">
        <f>'sam105'!AF60+'sam105'!AF84</f>
        <v>30104.01925272731</v>
      </c>
      <c r="O9">
        <f t="shared" si="0"/>
        <v>186509.37900000002</v>
      </c>
      <c r="R9" s="141">
        <v>36072289</v>
      </c>
    </row>
    <row r="10" spans="1:18" ht="14" x14ac:dyDescent="0.2">
      <c r="A10" s="162"/>
      <c r="B10" s="159"/>
      <c r="C10" s="153" t="s">
        <v>29</v>
      </c>
      <c r="D10" s="154"/>
      <c r="E10" s="154"/>
      <c r="F10" s="155"/>
      <c r="G10">
        <f>'sam105'!Y61+'sam105'!Y85</f>
        <v>342.03608538061849</v>
      </c>
      <c r="H10">
        <f>'sam105'!Z61+'sam105'!Z85</f>
        <v>1699.718746870672</v>
      </c>
      <c r="I10">
        <f>'sam105'!AA61+'sam105'!AA85</f>
        <v>763.24534842793571</v>
      </c>
      <c r="J10">
        <f>'sam105'!AB61+'sam105'!AB85</f>
        <v>245.09741952885383</v>
      </c>
      <c r="K10">
        <f>'sam105'!AC61+'sam105'!AC85</f>
        <v>993.48007940258128</v>
      </c>
      <c r="L10">
        <f>'sam105'!AD61+'sam105'!AD85</f>
        <v>705.11975185928429</v>
      </c>
      <c r="M10">
        <f>'sam105'!AE61+'sam105'!AE85</f>
        <v>435.49192759118193</v>
      </c>
      <c r="N10">
        <f>'sam105'!AF61+'sam105'!AF85</f>
        <v>1332.6556409388706</v>
      </c>
      <c r="O10">
        <f t="shared" si="0"/>
        <v>6516.8449999999975</v>
      </c>
      <c r="R10" s="141">
        <v>10439387</v>
      </c>
    </row>
    <row r="11" spans="1:18" ht="14" x14ac:dyDescent="0.2">
      <c r="A11" s="162"/>
      <c r="B11" s="159"/>
      <c r="C11" s="153" t="s">
        <v>30</v>
      </c>
      <c r="D11" s="154"/>
      <c r="E11" s="154"/>
      <c r="F11" s="155"/>
      <c r="G11">
        <f>'sam105'!Y62+'sam105'!Y86</f>
        <v>7947.823811575242</v>
      </c>
      <c r="H11">
        <f>'sam105'!Z62+'sam105'!Z86</f>
        <v>31144.197388335899</v>
      </c>
      <c r="I11">
        <f>'sam105'!AA62+'sam105'!AA86</f>
        <v>26427.578774310248</v>
      </c>
      <c r="J11">
        <f>'sam105'!AB62+'sam105'!AB86</f>
        <v>7097.937885907656</v>
      </c>
      <c r="K11">
        <f>'sam105'!AC62+'sam105'!AC86</f>
        <v>18628.324947667126</v>
      </c>
      <c r="L11">
        <f>'sam105'!AD62+'sam105'!AD86</f>
        <v>26212.187822399963</v>
      </c>
      <c r="M11">
        <f>'sam105'!AE62+'sam105'!AE86</f>
        <v>9979.4222120698942</v>
      </c>
      <c r="N11">
        <f>'sam105'!AF62+'sam105'!AF86</f>
        <v>27212.70515773393</v>
      </c>
      <c r="O11">
        <f t="shared" si="0"/>
        <v>154650.17799999996</v>
      </c>
      <c r="R11" s="141">
        <v>18870719</v>
      </c>
    </row>
    <row r="12" spans="1:18" ht="14" x14ac:dyDescent="0.2">
      <c r="A12" s="162"/>
      <c r="B12" s="159"/>
      <c r="C12" s="153" t="s">
        <v>31</v>
      </c>
      <c r="D12" s="154"/>
      <c r="E12" s="154"/>
      <c r="F12" s="155"/>
      <c r="G12">
        <f>'sam105'!Y63+'sam105'!Y87</f>
        <v>0</v>
      </c>
      <c r="H12">
        <f>'sam105'!Z63+'sam105'!Z87</f>
        <v>0</v>
      </c>
      <c r="I12">
        <f>'sam105'!AA63+'sam105'!AA87</f>
        <v>0</v>
      </c>
      <c r="J12">
        <f>'sam105'!AB63+'sam105'!AB87</f>
        <v>0</v>
      </c>
      <c r="K12">
        <f>'sam105'!AC63+'sam105'!AC87</f>
        <v>0</v>
      </c>
      <c r="L12">
        <f>'sam105'!AD63+'sam105'!AD87</f>
        <v>0</v>
      </c>
      <c r="M12">
        <f>'sam105'!AE63+'sam105'!AE87</f>
        <v>0</v>
      </c>
      <c r="N12">
        <f>'sam105'!AF63+'sam105'!AF87</f>
        <v>0</v>
      </c>
      <c r="O12">
        <f t="shared" si="0"/>
        <v>0</v>
      </c>
      <c r="R12" s="141">
        <v>77717548</v>
      </c>
    </row>
    <row r="13" spans="1:18" ht="14" x14ac:dyDescent="0.2">
      <c r="A13" s="162"/>
      <c r="B13" s="159"/>
      <c r="C13" s="153" t="s">
        <v>32</v>
      </c>
      <c r="D13" s="154"/>
      <c r="E13" s="154"/>
      <c r="F13" s="155"/>
      <c r="G13">
        <f>'sam105'!Y64+'sam105'!Y88</f>
        <v>27.052431725722677</v>
      </c>
      <c r="H13">
        <f>'sam105'!Z64+'sam105'!Z88</f>
        <v>156.72592787335893</v>
      </c>
      <c r="I13">
        <f>'sam105'!AA64+'sam105'!AA88</f>
        <v>191.47286993825833</v>
      </c>
      <c r="J13">
        <f>'sam105'!AB64+'sam105'!AB88</f>
        <v>52.771625749521164</v>
      </c>
      <c r="K13">
        <f>'sam105'!AC64+'sam105'!AC88</f>
        <v>227.46769599843134</v>
      </c>
      <c r="L13">
        <f>'sam105'!AD64+'sam105'!AD88</f>
        <v>261.96903141879977</v>
      </c>
      <c r="M13">
        <f>'sam105'!AE64+'sam105'!AE88</f>
        <v>53.779339254974786</v>
      </c>
      <c r="N13">
        <f>'sam105'!AF64+'sam105'!AF88</f>
        <v>341.7220780409333</v>
      </c>
      <c r="O13">
        <f t="shared" si="0"/>
        <v>1312.9610000000002</v>
      </c>
      <c r="R13" s="141">
        <v>3955219</v>
      </c>
    </row>
    <row r="14" spans="1:18" ht="14" x14ac:dyDescent="0.2">
      <c r="A14" s="162"/>
      <c r="B14" s="159"/>
      <c r="C14" s="153" t="s">
        <v>33</v>
      </c>
      <c r="D14" s="154"/>
      <c r="E14" s="154"/>
      <c r="F14" s="155"/>
      <c r="G14">
        <f>'sam105'!Y65+'sam105'!Y89</f>
        <v>52334.773628190793</v>
      </c>
      <c r="H14">
        <f>'sam105'!Z65+'sam105'!Z89</f>
        <v>165653.51885282405</v>
      </c>
      <c r="I14">
        <f>'sam105'!AA65+'sam105'!AA89</f>
        <v>101189.23041589012</v>
      </c>
      <c r="J14">
        <f>'sam105'!AB65+'sam105'!AB89</f>
        <v>33389.045533007476</v>
      </c>
      <c r="K14">
        <f>'sam105'!AC65+'sam105'!AC89</f>
        <v>79985.531202767583</v>
      </c>
      <c r="L14">
        <f>'sam105'!AD65+'sam105'!AD89</f>
        <v>140625.96707596065</v>
      </c>
      <c r="M14">
        <f>'sam105'!AE65+'sam105'!AE89</f>
        <v>48963.74969315387</v>
      </c>
      <c r="N14">
        <f>'sam105'!AF65+'sam105'!AF89</f>
        <v>135252.28459820533</v>
      </c>
      <c r="O14">
        <f t="shared" si="0"/>
        <v>757394.10099999991</v>
      </c>
      <c r="R14" s="141">
        <v>10919284</v>
      </c>
    </row>
    <row r="15" spans="1:18" ht="14" x14ac:dyDescent="0.2">
      <c r="A15" s="162"/>
      <c r="B15" s="159"/>
      <c r="C15" s="153" t="s">
        <v>34</v>
      </c>
      <c r="D15" s="154"/>
      <c r="E15" s="154"/>
      <c r="F15" s="155"/>
      <c r="G15">
        <f>'sam105'!Y66+'sam105'!Y90</f>
        <v>5001.3852866869674</v>
      </c>
      <c r="H15">
        <f>'sam105'!Z66+'sam105'!Z90</f>
        <v>22509.980412454908</v>
      </c>
      <c r="I15">
        <f>'sam105'!AA66+'sam105'!AA90</f>
        <v>18906.687964321078</v>
      </c>
      <c r="J15">
        <f>'sam105'!AB66+'sam105'!AB90</f>
        <v>6623.4520045189129</v>
      </c>
      <c r="K15">
        <f>'sam105'!AC66+'sam105'!AC90</f>
        <v>13017.607440048369</v>
      </c>
      <c r="L15">
        <f>'sam105'!AD66+'sam105'!AD90</f>
        <v>20174.976568960661</v>
      </c>
      <c r="M15">
        <f>'sam105'!AE66+'sam105'!AE90</f>
        <v>6975.337398808947</v>
      </c>
      <c r="N15">
        <f>'sam105'!AF66+'sam105'!AF90</f>
        <v>20752.223924200218</v>
      </c>
      <c r="O15">
        <f t="shared" si="0"/>
        <v>113961.65100000004</v>
      </c>
      <c r="R15" s="141">
        <v>1020839</v>
      </c>
    </row>
    <row r="16" spans="1:18" ht="14" x14ac:dyDescent="0.2">
      <c r="A16" s="162"/>
      <c r="B16" s="159"/>
      <c r="C16" s="153" t="s">
        <v>35</v>
      </c>
      <c r="D16" s="154"/>
      <c r="E16" s="154"/>
      <c r="F16" s="155"/>
      <c r="G16">
        <f>'sam105'!Y67+'sam105'!Y91</f>
        <v>1903.2920629071</v>
      </c>
      <c r="H16">
        <f>'sam105'!Z67+'sam105'!Z91</f>
        <v>7020.5454213735075</v>
      </c>
      <c r="I16">
        <f>'sam105'!AA67+'sam105'!AA91</f>
        <v>7198.1138709267298</v>
      </c>
      <c r="J16">
        <f>'sam105'!AB67+'sam105'!AB91</f>
        <v>878.19186318317566</v>
      </c>
      <c r="K16">
        <f>'sam105'!AC67+'sam105'!AC91</f>
        <v>5327.4339641196539</v>
      </c>
      <c r="L16">
        <f>'sam105'!AD67+'sam105'!AD91</f>
        <v>6871.3129532734765</v>
      </c>
      <c r="M16">
        <f>'sam105'!AE67+'sam105'!AE91</f>
        <v>940.86008916052219</v>
      </c>
      <c r="N16">
        <f>'sam105'!AF67+'sam105'!AF91</f>
        <v>8609.2857750558233</v>
      </c>
      <c r="O16">
        <f t="shared" si="0"/>
        <v>38749.035999999993</v>
      </c>
      <c r="R16" s="141">
        <v>2943753</v>
      </c>
    </row>
    <row r="17" spans="1:18" ht="14" x14ac:dyDescent="0.2">
      <c r="A17" s="162"/>
      <c r="B17" s="159"/>
      <c r="C17" s="153" t="s">
        <v>36</v>
      </c>
      <c r="D17" s="154"/>
      <c r="E17" s="154"/>
      <c r="F17" s="155"/>
      <c r="G17">
        <f>'sam105'!Y68+'sam105'!Y92</f>
        <v>11167.075950079823</v>
      </c>
      <c r="H17">
        <f>'sam105'!Z68+'sam105'!Z92</f>
        <v>62778.138091640089</v>
      </c>
      <c r="I17">
        <f>'sam105'!AA68+'sam105'!AA92</f>
        <v>38678.37893589343</v>
      </c>
      <c r="J17">
        <f>'sam105'!AB68+'sam105'!AB92</f>
        <v>15652.560737475595</v>
      </c>
      <c r="K17">
        <f>'sam105'!AC68+'sam105'!AC92</f>
        <v>47250.165848404809</v>
      </c>
      <c r="L17">
        <f>'sam105'!AD68+'sam105'!AD92</f>
        <v>75798.866636211169</v>
      </c>
      <c r="M17">
        <f>'sam105'!AE68+'sam105'!AE92</f>
        <v>29611.817023653366</v>
      </c>
      <c r="N17">
        <f>'sam105'!AF68+'sam105'!AF92</f>
        <v>100593.12877664162</v>
      </c>
      <c r="O17">
        <f t="shared" si="0"/>
        <v>381530.13199999993</v>
      </c>
      <c r="R17" s="141">
        <v>804103</v>
      </c>
    </row>
    <row r="18" spans="1:18" ht="14" x14ac:dyDescent="0.2">
      <c r="A18" s="162"/>
      <c r="B18" s="159"/>
      <c r="C18" s="153" t="s">
        <v>37</v>
      </c>
      <c r="D18" s="154"/>
      <c r="E18" s="154"/>
      <c r="F18" s="155"/>
      <c r="G18">
        <f>'sam105'!Y69+'sam105'!Y93</f>
        <v>9736.0984785111323</v>
      </c>
      <c r="H18">
        <f>'sam105'!Z69+'sam105'!Z93</f>
        <v>51907.972973217911</v>
      </c>
      <c r="I18">
        <f>'sam105'!AA69+'sam105'!AA93</f>
        <v>40773.713134073027</v>
      </c>
      <c r="J18">
        <f>'sam105'!AB69+'sam105'!AB93</f>
        <v>20660.084762716448</v>
      </c>
      <c r="K18">
        <f>'sam105'!AC69+'sam105'!AC93</f>
        <v>46094.071269124026</v>
      </c>
      <c r="L18">
        <f>'sam105'!AD69+'sam105'!AD93</f>
        <v>45533.102256653285</v>
      </c>
      <c r="M18">
        <f>'sam105'!AE69+'sam105'!AE93</f>
        <v>28453.890204896787</v>
      </c>
      <c r="N18">
        <f>'sam105'!AF69+'sam105'!AF93</f>
        <v>67035.630920807351</v>
      </c>
      <c r="O18">
        <f t="shared" si="0"/>
        <v>310194.56399999995</v>
      </c>
      <c r="R18" s="141">
        <v>8592590.8434897382</v>
      </c>
    </row>
    <row r="19" spans="1:18" ht="14" x14ac:dyDescent="0.2">
      <c r="A19" s="162"/>
      <c r="B19" s="159"/>
      <c r="C19" s="153" t="s">
        <v>38</v>
      </c>
      <c r="D19" s="154"/>
      <c r="E19" s="154"/>
      <c r="F19" s="155"/>
      <c r="G19">
        <f>'sam105'!Y70+'sam105'!Y94</f>
        <v>610.48986857719603</v>
      </c>
      <c r="H19">
        <f>'sam105'!Z70+'sam105'!Z94</f>
        <v>5972.8648276970362</v>
      </c>
      <c r="I19">
        <f>'sam105'!AA70+'sam105'!AA94</f>
        <v>4858.1622026355071</v>
      </c>
      <c r="J19">
        <f>'sam105'!AB70+'sam105'!AB94</f>
        <v>2020.8493039704197</v>
      </c>
      <c r="K19">
        <f>'sam105'!AC70+'sam105'!AC94</f>
        <v>4881.3025516359749</v>
      </c>
      <c r="L19">
        <f>'sam105'!AD70+'sam105'!AD94</f>
        <v>7934.9067509379929</v>
      </c>
      <c r="M19">
        <f>'sam105'!AE70+'sam105'!AE94</f>
        <v>1982.8089774802938</v>
      </c>
      <c r="N19">
        <f>'sam105'!AF70+'sam105'!AF94</f>
        <v>10788.525517065569</v>
      </c>
      <c r="O19">
        <f t="shared" si="0"/>
        <v>39049.909999999989</v>
      </c>
      <c r="R19" s="141">
        <v>10993966.156510264</v>
      </c>
    </row>
    <row r="20" spans="1:18" ht="14" x14ac:dyDescent="0.2">
      <c r="A20" s="162"/>
      <c r="B20" s="159"/>
      <c r="C20" s="153" t="s">
        <v>39</v>
      </c>
      <c r="D20" s="154"/>
      <c r="E20" s="154"/>
      <c r="F20" s="155"/>
      <c r="G20">
        <f>'sam105'!Y71+'sam105'!Y95</f>
        <v>0</v>
      </c>
      <c r="H20">
        <f>'sam105'!Z71+'sam105'!Z95</f>
        <v>0</v>
      </c>
      <c r="I20">
        <f>'sam105'!AA71+'sam105'!AA95</f>
        <v>0</v>
      </c>
      <c r="J20">
        <f>'sam105'!AB71+'sam105'!AB95</f>
        <v>0</v>
      </c>
      <c r="K20">
        <f>'sam105'!AC71+'sam105'!AC95</f>
        <v>0</v>
      </c>
      <c r="L20">
        <f>'sam105'!AD71+'sam105'!AD95</f>
        <v>0</v>
      </c>
      <c r="M20">
        <f>'sam105'!AE71+'sam105'!AE95</f>
        <v>0</v>
      </c>
      <c r="N20">
        <f>'sam105'!AF71+'sam105'!AF95</f>
        <v>0</v>
      </c>
      <c r="O20">
        <f t="shared" si="0"/>
        <v>0</v>
      </c>
      <c r="R20" s="141">
        <v>22148338</v>
      </c>
    </row>
    <row r="21" spans="1:18" ht="14" x14ac:dyDescent="0.2">
      <c r="A21" s="162"/>
      <c r="B21" s="159"/>
      <c r="C21" s="153" t="s">
        <v>40</v>
      </c>
      <c r="D21" s="154"/>
      <c r="E21" s="154"/>
      <c r="F21" s="155"/>
      <c r="G21">
        <f>'sam105'!Y72+'sam105'!Y96</f>
        <v>0</v>
      </c>
      <c r="H21">
        <f>'sam105'!Z72+'sam105'!Z96</f>
        <v>0</v>
      </c>
      <c r="I21">
        <f>'sam105'!AA72+'sam105'!AA96</f>
        <v>0</v>
      </c>
      <c r="J21">
        <f>'sam105'!AB72+'sam105'!AB96</f>
        <v>0</v>
      </c>
      <c r="K21">
        <f>'sam105'!AC72+'sam105'!AC96</f>
        <v>0</v>
      </c>
      <c r="L21">
        <f>'sam105'!AD72+'sam105'!AD96</f>
        <v>0</v>
      </c>
      <c r="M21">
        <f>'sam105'!AE72+'sam105'!AE96</f>
        <v>0</v>
      </c>
      <c r="N21">
        <f>'sam105'!AF72+'sam105'!AF96</f>
        <v>0</v>
      </c>
      <c r="O21">
        <f t="shared" si="0"/>
        <v>0</v>
      </c>
      <c r="R21" s="141">
        <v>75914774</v>
      </c>
    </row>
    <row r="22" spans="1:18" ht="14" x14ac:dyDescent="0.2">
      <c r="A22" s="162"/>
      <c r="B22" s="159"/>
      <c r="C22" s="153" t="s">
        <v>41</v>
      </c>
      <c r="D22" s="154"/>
      <c r="E22" s="154"/>
      <c r="F22" s="155"/>
      <c r="G22">
        <f>'sam105'!Y73+'sam105'!Y97</f>
        <v>3368.1925170260679</v>
      </c>
      <c r="H22">
        <f>'sam105'!Z73+'sam105'!Z97</f>
        <v>34479.151896302843</v>
      </c>
      <c r="I22">
        <f>'sam105'!AA73+'sam105'!AA97</f>
        <v>24085.225615718708</v>
      </c>
      <c r="J22">
        <f>'sam105'!AB73+'sam105'!AB97</f>
        <v>13731.051243182219</v>
      </c>
      <c r="K22">
        <f>'sam105'!AC73+'sam105'!AC97</f>
        <v>30933.362670731764</v>
      </c>
      <c r="L22">
        <f>'sam105'!AD73+'sam105'!AD97</f>
        <v>54073.212704222067</v>
      </c>
      <c r="M22">
        <f>'sam105'!AE73+'sam105'!AE97</f>
        <v>16151.463001182485</v>
      </c>
      <c r="N22">
        <f>'sam105'!AF73+'sam105'!AF97</f>
        <v>52332.381231647203</v>
      </c>
      <c r="O22">
        <f t="shared" si="0"/>
        <v>229154.04088001337</v>
      </c>
      <c r="R22" s="141">
        <v>83345895</v>
      </c>
    </row>
    <row r="23" spans="1:18" ht="14" x14ac:dyDescent="0.2">
      <c r="A23" s="162"/>
      <c r="B23" s="159"/>
      <c r="C23" s="153" t="s">
        <v>42</v>
      </c>
      <c r="D23" s="154"/>
      <c r="E23" s="154"/>
      <c r="F23" s="155"/>
      <c r="G23">
        <f>'sam105'!Y74+'sam105'!Y98</f>
        <v>235.26981288877209</v>
      </c>
      <c r="H23">
        <f>'sam105'!Z74+'sam105'!Z98</f>
        <v>2395.585316093016</v>
      </c>
      <c r="I23">
        <f>'sam105'!AA74+'sam105'!AA98</f>
        <v>1313.5621750009998</v>
      </c>
      <c r="J23">
        <f>'sam105'!AB74+'sam105'!AB98</f>
        <v>1707.6920365089907</v>
      </c>
      <c r="K23">
        <f>'sam105'!AC74+'sam105'!AC98</f>
        <v>3564.9990296581764</v>
      </c>
      <c r="L23">
        <f>'sam105'!AD74+'sam105'!AD98</f>
        <v>2246.4521083497161</v>
      </c>
      <c r="M23">
        <f>'sam105'!AE74+'sam105'!AE98</f>
        <v>2523.1817725237102</v>
      </c>
      <c r="N23">
        <f>'sam105'!AF74+'sam105'!AF98</f>
        <v>7001.4888689632444</v>
      </c>
      <c r="O23">
        <f t="shared" si="0"/>
        <v>20988.231119986627</v>
      </c>
      <c r="R23" s="141">
        <v>108172546</v>
      </c>
    </row>
    <row r="24" spans="1:18" ht="14" x14ac:dyDescent="0.2">
      <c r="A24" s="162"/>
      <c r="B24" s="159"/>
      <c r="C24" s="153" t="s">
        <v>43</v>
      </c>
      <c r="D24" s="154"/>
      <c r="E24" s="154"/>
      <c r="F24" s="155"/>
      <c r="G24">
        <f>'sam105'!Y75+'sam105'!Y99</f>
        <v>4772.6113324178204</v>
      </c>
      <c r="H24">
        <f>'sam105'!Z75+'sam105'!Z99</f>
        <v>17489.270426116411</v>
      </c>
      <c r="I24">
        <f>'sam105'!AA75+'sam105'!AA99</f>
        <v>10558.012834923533</v>
      </c>
      <c r="J24">
        <f>'sam105'!AB75+'sam105'!AB99</f>
        <v>4504.2793543182552</v>
      </c>
      <c r="K24">
        <f>'sam105'!AC75+'sam105'!AC99</f>
        <v>6965.3781385785323</v>
      </c>
      <c r="L24">
        <f>'sam105'!AD75+'sam105'!AD99</f>
        <v>14151.994246312373</v>
      </c>
      <c r="M24">
        <f>'sam105'!AE75+'sam105'!AE99</f>
        <v>4185.9817428909564</v>
      </c>
      <c r="N24">
        <f>'sam105'!AF75+'sam105'!AF99</f>
        <v>11566.357924442114</v>
      </c>
      <c r="O24">
        <f t="shared" si="0"/>
        <v>74193.885999999999</v>
      </c>
      <c r="R24" s="141">
        <v>44074724</v>
      </c>
    </row>
    <row r="25" spans="1:18" ht="14" x14ac:dyDescent="0.2">
      <c r="A25" s="162"/>
      <c r="B25" s="159"/>
      <c r="C25" s="153" t="s">
        <v>44</v>
      </c>
      <c r="D25" s="154"/>
      <c r="E25" s="154"/>
      <c r="F25" s="155"/>
      <c r="G25">
        <f>'sam105'!Y76+'sam105'!Y100</f>
        <v>1001.5179011274495</v>
      </c>
      <c r="H25">
        <f>'sam105'!Z76+'sam105'!Z100</f>
        <v>28508.534845546303</v>
      </c>
      <c r="I25">
        <f>'sam105'!AA76+'sam105'!AA100</f>
        <v>17748.666386287223</v>
      </c>
      <c r="J25">
        <f>'sam105'!AB76+'sam105'!AB100</f>
        <v>5700.5668405189081</v>
      </c>
      <c r="K25">
        <f>'sam105'!AC76+'sam105'!AC100</f>
        <v>23562.940257377239</v>
      </c>
      <c r="L25">
        <f>'sam105'!AD76+'sam105'!AD100</f>
        <v>25141.019183625282</v>
      </c>
      <c r="M25">
        <f>'sam105'!AE76+'sam105'!AE100</f>
        <v>9737.9344727119133</v>
      </c>
      <c r="N25">
        <f>'sam105'!AF76+'sam105'!AF100</f>
        <v>39469.88311280567</v>
      </c>
      <c r="O25">
        <f t="shared" si="0"/>
        <v>150871.06299999999</v>
      </c>
      <c r="R25" s="141">
        <v>9978329</v>
      </c>
    </row>
    <row r="26" spans="1:18" ht="14" x14ac:dyDescent="0.2">
      <c r="A26" s="162"/>
      <c r="B26" s="159"/>
      <c r="C26" s="153" t="s">
        <v>45</v>
      </c>
      <c r="D26" s="154"/>
      <c r="E26" s="154"/>
      <c r="F26" s="155"/>
      <c r="G26">
        <f>'sam105'!Y77+'sam105'!Y101</f>
        <v>134.02826542499565</v>
      </c>
      <c r="H26">
        <f>'sam105'!Z77+'sam105'!Z101</f>
        <v>869.67715667573839</v>
      </c>
      <c r="I26">
        <f>'sam105'!AA77+'sam105'!AA101</f>
        <v>563.87499029454909</v>
      </c>
      <c r="J26">
        <f>'sam105'!AB77+'sam105'!AB101</f>
        <v>337.9298434496817</v>
      </c>
      <c r="K26">
        <f>'sam105'!AC77+'sam105'!AC101</f>
        <v>718.46328763002725</v>
      </c>
      <c r="L26">
        <f>'sam105'!AD77+'sam105'!AD101</f>
        <v>687.18219711978384</v>
      </c>
      <c r="M26">
        <f>'sam105'!AE77+'sam105'!AE101</f>
        <v>364.73619145211308</v>
      </c>
      <c r="N26">
        <f>'sam105'!AF77+'sam105'!AF101</f>
        <v>1258.7400679531102</v>
      </c>
      <c r="O26">
        <f t="shared" si="0"/>
        <v>4934.6319999999987</v>
      </c>
      <c r="R26" s="141">
        <v>183767286</v>
      </c>
    </row>
    <row r="27" spans="1:18" ht="14" x14ac:dyDescent="0.2">
      <c r="A27" s="162"/>
      <c r="B27" s="159"/>
      <c r="C27" s="153" t="s">
        <v>46</v>
      </c>
      <c r="D27" s="154"/>
      <c r="E27" s="154"/>
      <c r="F27" s="155"/>
      <c r="G27">
        <f>'sam105'!Y78+'sam105'!Y102</f>
        <v>345.47619830639371</v>
      </c>
      <c r="H27">
        <f>'sam105'!Z78+'sam105'!Z102</f>
        <v>9596.7108239900808</v>
      </c>
      <c r="I27">
        <f>'sam105'!AA78+'sam105'!AA102</f>
        <v>6697.8867641331062</v>
      </c>
      <c r="J27">
        <f>'sam105'!AB78+'sam105'!AB102</f>
        <v>1301.2220310515959</v>
      </c>
      <c r="K27">
        <f>'sam105'!AC78+'sam105'!AC102</f>
        <v>9120.2471442368769</v>
      </c>
      <c r="L27">
        <f>'sam105'!AD78+'sam105'!AD102</f>
        <v>9741.824181829119</v>
      </c>
      <c r="M27">
        <f>'sam105'!AE78+'sam105'!AE102</f>
        <v>1956.0324606120353</v>
      </c>
      <c r="N27">
        <f>'sam105'!AF78+'sam105'!AF102</f>
        <v>16733.186395840796</v>
      </c>
      <c r="O27">
        <f t="shared" si="0"/>
        <v>55492.585999999996</v>
      </c>
      <c r="R27" s="141">
        <v>264394910</v>
      </c>
    </row>
    <row r="28" spans="1:18" ht="14" x14ac:dyDescent="0.2">
      <c r="A28" s="162"/>
      <c r="B28" s="159"/>
      <c r="C28" s="153" t="s">
        <v>47</v>
      </c>
      <c r="D28" s="154"/>
      <c r="E28" s="154"/>
      <c r="F28" s="155"/>
      <c r="G28">
        <f>'sam105'!Y79+'sam105'!Y103</f>
        <v>3610.8487211845377</v>
      </c>
      <c r="H28">
        <f>'sam105'!Z79+'sam105'!Z103</f>
        <v>13295.666746031868</v>
      </c>
      <c r="I28">
        <f>'sam105'!AA79+'sam105'!AA103</f>
        <v>15971.585838480245</v>
      </c>
      <c r="J28">
        <f>'sam105'!AB79+'sam105'!AB103</f>
        <v>2888.0782234177314</v>
      </c>
      <c r="K28">
        <f>'sam105'!AC79+'sam105'!AC103</f>
        <v>11463.522733094587</v>
      </c>
      <c r="L28">
        <f>'sam105'!AD79+'sam105'!AD103</f>
        <v>26526.601253303288</v>
      </c>
      <c r="M28">
        <f>'sam105'!AE79+'sam105'!AE103</f>
        <v>5292.181291382587</v>
      </c>
      <c r="N28">
        <f>'sam105'!AF79+'sam105'!AF103</f>
        <v>22607.888193105187</v>
      </c>
      <c r="O28">
        <f t="shared" si="0"/>
        <v>101656.37300000002</v>
      </c>
      <c r="R28" s="141">
        <v>368955123</v>
      </c>
    </row>
    <row r="29" spans="1:18" ht="14" x14ac:dyDescent="0.2">
      <c r="A29" s="162"/>
      <c r="B29" s="159"/>
      <c r="C29" s="153" t="s">
        <v>48</v>
      </c>
      <c r="D29" s="154"/>
      <c r="E29" s="154"/>
      <c r="F29" s="155"/>
      <c r="G29">
        <f>'sam105'!Y80+'sam105'!Y104</f>
        <v>19076.993236844297</v>
      </c>
      <c r="H29">
        <f>'sam105'!Z80+'sam105'!Z104</f>
        <v>51995.198037782</v>
      </c>
      <c r="I29">
        <f>'sam105'!AA80+'sam105'!AA104</f>
        <v>42548.929407667631</v>
      </c>
      <c r="J29">
        <f>'sam105'!AB80+'sam105'!AB104</f>
        <v>14888.35438138881</v>
      </c>
      <c r="K29">
        <f>'sam105'!AC80+'sam105'!AC104</f>
        <v>22481.732297789586</v>
      </c>
      <c r="L29">
        <f>'sam105'!AD80+'sam105'!AD104</f>
        <v>61899.113058850628</v>
      </c>
      <c r="M29">
        <f>'sam105'!AE80+'sam105'!AE104</f>
        <v>12197.211583466931</v>
      </c>
      <c r="N29">
        <f>'sam105'!AF80+'sam105'!AF104</f>
        <v>50047.129880126224</v>
      </c>
      <c r="O29">
        <f t="shared" si="0"/>
        <v>275134.66188391612</v>
      </c>
      <c r="R29" s="141">
        <v>84132852</v>
      </c>
    </row>
    <row r="30" spans="1:18" ht="14" x14ac:dyDescent="0.2">
      <c r="A30" s="163"/>
      <c r="B30" s="161"/>
      <c r="C30" s="153" t="s">
        <v>49</v>
      </c>
      <c r="D30" s="154"/>
      <c r="E30" s="154"/>
      <c r="F30" s="155"/>
      <c r="G30">
        <f>'sam105'!Y81+'sam105'!Y105</f>
        <v>3971.3934943489485</v>
      </c>
      <c r="H30">
        <f>'sam105'!Z81+'sam105'!Z105</f>
        <v>17366.89600539692</v>
      </c>
      <c r="I30">
        <f>'sam105'!AA81+'sam105'!AA105</f>
        <v>16152.98189019135</v>
      </c>
      <c r="J30">
        <f>'sam105'!AB81+'sam105'!AB105</f>
        <v>3752.2601282657752</v>
      </c>
      <c r="K30">
        <f>'sam105'!AC81+'sam105'!AC105</f>
        <v>12642.516159224464</v>
      </c>
      <c r="L30">
        <f>'sam105'!AD81+'sam105'!AD105</f>
        <v>26631.409782048253</v>
      </c>
      <c r="M30">
        <f>'sam105'!AE81+'sam105'!AE105</f>
        <v>6087.6291235519311</v>
      </c>
      <c r="N30">
        <f>'sam105'!AF81+'sam105'!AF105</f>
        <v>32400.949026338421</v>
      </c>
      <c r="O30">
        <f t="shared" si="0"/>
        <v>119006.03560936607</v>
      </c>
      <c r="R30" s="141">
        <v>134915880</v>
      </c>
    </row>
    <row r="31" spans="1:18" ht="14" x14ac:dyDescent="0.2">
      <c r="G31">
        <f>SUM(G7:G30)</f>
        <v>162021.41815345912</v>
      </c>
      <c r="H31">
        <f t="shared" ref="H31:N31" si="1">SUM(H7:H30)</f>
        <v>642327.17297630734</v>
      </c>
      <c r="I31">
        <f t="shared" si="1"/>
        <v>450508.34806144517</v>
      </c>
      <c r="J31">
        <f t="shared" si="1"/>
        <v>158015.28042041761</v>
      </c>
      <c r="K31">
        <f t="shared" si="1"/>
        <v>385336.9819158006</v>
      </c>
      <c r="L31">
        <f t="shared" si="1"/>
        <v>633498.92344418843</v>
      </c>
      <c r="M31">
        <f t="shared" si="1"/>
        <v>213768.05540718732</v>
      </c>
      <c r="N31">
        <f t="shared" si="1"/>
        <v>672628.57111447642</v>
      </c>
      <c r="O31">
        <f t="shared" si="0"/>
        <v>3318104.7514932817</v>
      </c>
      <c r="R31" s="141">
        <v>196626125</v>
      </c>
    </row>
    <row r="32" spans="1:18" ht="14" x14ac:dyDescent="0.2">
      <c r="R32" s="141">
        <v>238114745</v>
      </c>
    </row>
    <row r="33" spans="1:18" ht="14" x14ac:dyDescent="0.2">
      <c r="R33" s="141">
        <v>103688402</v>
      </c>
    </row>
    <row r="34" spans="1:18" ht="14" x14ac:dyDescent="0.2">
      <c r="A34" s="156" t="s">
        <v>52</v>
      </c>
      <c r="B34" s="157"/>
      <c r="C34" s="153" t="s">
        <v>26</v>
      </c>
      <c r="D34" s="154"/>
      <c r="E34" s="154"/>
      <c r="F34" s="155"/>
      <c r="G34">
        <f>G7/O7</f>
        <v>8.5474137446588119E-2</v>
      </c>
      <c r="H34">
        <f>H7/O7</f>
        <v>0.27485192689180787</v>
      </c>
      <c r="I34">
        <f>I7/O7</f>
        <v>0.1528340208327634</v>
      </c>
      <c r="J34">
        <f>J7/O7</f>
        <v>4.7392780833343112E-2</v>
      </c>
      <c r="K34">
        <f>K7/O7</f>
        <v>9.0291682312519633E-2</v>
      </c>
      <c r="L34">
        <f>L7/O7</f>
        <v>0.17115972252483713</v>
      </c>
      <c r="M34">
        <f>M7/O7</f>
        <v>5.4581996159313431E-2</v>
      </c>
      <c r="N34">
        <f>N7/O7</f>
        <v>0.12341373299882724</v>
      </c>
      <c r="O34">
        <f>SUM(G34:N34)</f>
        <v>1</v>
      </c>
      <c r="R34" s="141">
        <v>23043651</v>
      </c>
    </row>
    <row r="35" spans="1:18" ht="14" x14ac:dyDescent="0.2">
      <c r="A35" s="162"/>
      <c r="B35" s="159"/>
      <c r="C35" s="153" t="s">
        <v>27</v>
      </c>
      <c r="D35" s="154"/>
      <c r="E35" s="154"/>
      <c r="F35" s="155"/>
      <c r="G35">
        <f t="shared" ref="G35:G57" si="2">G8/O8</f>
        <v>6.1909761292395296E-2</v>
      </c>
      <c r="H35">
        <f t="shared" ref="H35:H57" si="3">H8/O8</f>
        <v>0.20331060866947445</v>
      </c>
      <c r="I35">
        <f t="shared" ref="I35:I57" si="4">I8/O8</f>
        <v>0.19010197480831076</v>
      </c>
      <c r="J35">
        <f t="shared" ref="J35:J57" si="5">J8/O8</f>
        <v>4.5070669177847973E-2</v>
      </c>
      <c r="K35">
        <f t="shared" ref="K35:K57" si="6">K8/O8</f>
        <v>9.855462306952309E-2</v>
      </c>
      <c r="L35">
        <f t="shared" ref="L35:L57" si="7">L8/O8</f>
        <v>0.18813694567204933</v>
      </c>
      <c r="M35">
        <f t="shared" ref="M35:M57" si="8">M8/O8</f>
        <v>5.3439720320587338E-2</v>
      </c>
      <c r="N35">
        <f t="shared" ref="N35:N57" si="9">N8/O8</f>
        <v>0.15947569698981179</v>
      </c>
      <c r="O35">
        <f t="shared" ref="O35:O57" si="10">SUM(G35:N35)</f>
        <v>1</v>
      </c>
      <c r="R35" s="141">
        <v>172566646</v>
      </c>
    </row>
    <row r="36" spans="1:18" ht="14" x14ac:dyDescent="0.2">
      <c r="A36" s="162"/>
      <c r="B36" s="159"/>
      <c r="C36" s="153" t="s">
        <v>28</v>
      </c>
      <c r="D36" s="154"/>
      <c r="E36" s="154"/>
      <c r="F36" s="155"/>
      <c r="G36">
        <f t="shared" si="2"/>
        <v>6.1289073824946805E-2</v>
      </c>
      <c r="H36">
        <f t="shared" si="3"/>
        <v>0.19847677410166645</v>
      </c>
      <c r="I36">
        <f t="shared" si="4"/>
        <v>0.16053829936260691</v>
      </c>
      <c r="J36">
        <f t="shared" si="5"/>
        <v>4.5860627141977695E-2</v>
      </c>
      <c r="K36">
        <f t="shared" si="6"/>
        <v>0.11018994303069428</v>
      </c>
      <c r="L36">
        <f t="shared" si="7"/>
        <v>0.19954888537797122</v>
      </c>
      <c r="M36">
        <f t="shared" si="8"/>
        <v>6.2688861441907148E-2</v>
      </c>
      <c r="N36">
        <f t="shared" si="9"/>
        <v>0.16140753571822952</v>
      </c>
      <c r="O36">
        <f t="shared" si="10"/>
        <v>1</v>
      </c>
      <c r="R36" s="141">
        <v>17875491</v>
      </c>
    </row>
    <row r="37" spans="1:18" ht="14" x14ac:dyDescent="0.2">
      <c r="A37" s="162"/>
      <c r="B37" s="159"/>
      <c r="C37" s="153" t="s">
        <v>29</v>
      </c>
      <c r="D37" s="154"/>
      <c r="E37" s="154"/>
      <c r="F37" s="155"/>
      <c r="G37">
        <f t="shared" si="2"/>
        <v>5.2484919524803587E-2</v>
      </c>
      <c r="H37">
        <f t="shared" si="3"/>
        <v>0.26081926866001459</v>
      </c>
      <c r="I37">
        <f t="shared" si="4"/>
        <v>0.11711884330959782</v>
      </c>
      <c r="J37">
        <f t="shared" si="5"/>
        <v>3.7609827996346996E-2</v>
      </c>
      <c r="K37">
        <f t="shared" si="6"/>
        <v>0.1524480142465536</v>
      </c>
      <c r="L37">
        <f t="shared" si="7"/>
        <v>0.10819955850711266</v>
      </c>
      <c r="M37">
        <f t="shared" si="8"/>
        <v>6.6825577037843018E-2</v>
      </c>
      <c r="N37">
        <f t="shared" si="9"/>
        <v>0.20449399071772786</v>
      </c>
      <c r="O37">
        <f t="shared" si="10"/>
        <v>1.0000000000000002</v>
      </c>
      <c r="R37" s="141">
        <v>117840511</v>
      </c>
    </row>
    <row r="38" spans="1:18" ht="14" x14ac:dyDescent="0.2">
      <c r="A38" s="162"/>
      <c r="B38" s="159"/>
      <c r="C38" s="153" t="s">
        <v>30</v>
      </c>
      <c r="D38" s="154"/>
      <c r="E38" s="154"/>
      <c r="F38" s="155"/>
      <c r="G38">
        <f t="shared" si="2"/>
        <v>5.139227069997452E-2</v>
      </c>
      <c r="H38">
        <f t="shared" si="3"/>
        <v>0.20138481436688618</v>
      </c>
      <c r="I38">
        <f t="shared" si="4"/>
        <v>0.17088618400626901</v>
      </c>
      <c r="J38">
        <f t="shared" si="5"/>
        <v>4.5896732727379451E-2</v>
      </c>
      <c r="K38">
        <f t="shared" si="6"/>
        <v>0.12045459752181553</v>
      </c>
      <c r="L38">
        <f t="shared" si="7"/>
        <v>0.16949342161377901</v>
      </c>
      <c r="M38">
        <f t="shared" si="8"/>
        <v>6.4529005663801417E-2</v>
      </c>
      <c r="N38">
        <f t="shared" si="9"/>
        <v>0.17596297340009487</v>
      </c>
      <c r="O38">
        <f t="shared" si="10"/>
        <v>1</v>
      </c>
      <c r="R38" s="141">
        <v>39220739</v>
      </c>
    </row>
    <row r="39" spans="1:18" ht="14" x14ac:dyDescent="0.2">
      <c r="A39" s="162"/>
      <c r="B39" s="159"/>
      <c r="C39" s="153" t="s">
        <v>31</v>
      </c>
      <c r="D39" s="154"/>
      <c r="E39" s="154"/>
      <c r="F39" s="155"/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f t="shared" si="10"/>
        <v>0</v>
      </c>
      <c r="R39" s="141">
        <v>256872299</v>
      </c>
    </row>
    <row r="40" spans="1:18" ht="14" x14ac:dyDescent="0.2">
      <c r="A40" s="162"/>
      <c r="B40" s="159"/>
      <c r="C40" s="153" t="s">
        <v>32</v>
      </c>
      <c r="D40" s="154"/>
      <c r="E40" s="154"/>
      <c r="F40" s="155"/>
      <c r="G40">
        <f t="shared" si="2"/>
        <v>2.0604139594186478E-2</v>
      </c>
      <c r="H40">
        <f t="shared" si="3"/>
        <v>0.11936830406490284</v>
      </c>
      <c r="I40">
        <f t="shared" si="4"/>
        <v>0.14583286932228626</v>
      </c>
      <c r="J40">
        <f t="shared" si="5"/>
        <v>4.0192835696963698E-2</v>
      </c>
      <c r="K40">
        <f t="shared" si="6"/>
        <v>0.17324786950901916</v>
      </c>
      <c r="L40">
        <f t="shared" si="7"/>
        <v>0.19952537159808992</v>
      </c>
      <c r="M40">
        <f t="shared" si="8"/>
        <v>4.0960347835902799E-2</v>
      </c>
      <c r="N40">
        <f t="shared" si="9"/>
        <v>0.26026826237864892</v>
      </c>
      <c r="O40">
        <f t="shared" si="10"/>
        <v>1.0000000000000002</v>
      </c>
      <c r="R40" s="141">
        <v>174780660</v>
      </c>
    </row>
    <row r="41" spans="1:18" ht="14" x14ac:dyDescent="0.2">
      <c r="A41" s="162"/>
      <c r="B41" s="159"/>
      <c r="C41" s="153" t="s">
        <v>33</v>
      </c>
      <c r="D41" s="154"/>
      <c r="E41" s="154"/>
      <c r="F41" s="155"/>
      <c r="G41">
        <f t="shared" si="2"/>
        <v>6.909847008194589E-2</v>
      </c>
      <c r="H41">
        <f t="shared" si="3"/>
        <v>0.21871508985098906</v>
      </c>
      <c r="I41">
        <f t="shared" si="4"/>
        <v>0.13360182008585533</v>
      </c>
      <c r="J41">
        <f t="shared" si="5"/>
        <v>4.4084110886160016E-2</v>
      </c>
      <c r="K41">
        <f t="shared" si="6"/>
        <v>0.10560622415353034</v>
      </c>
      <c r="L41">
        <f t="shared" si="7"/>
        <v>0.18567079792447536</v>
      </c>
      <c r="M41">
        <f t="shared" si="8"/>
        <v>6.464765124062391E-2</v>
      </c>
      <c r="N41">
        <f t="shared" si="9"/>
        <v>0.17857583577642011</v>
      </c>
      <c r="O41">
        <f t="shared" si="10"/>
        <v>1</v>
      </c>
      <c r="R41" s="141">
        <v>146788457</v>
      </c>
    </row>
    <row r="42" spans="1:18" ht="14" x14ac:dyDescent="0.2">
      <c r="A42" s="162"/>
      <c r="B42" s="159"/>
      <c r="C42" s="153" t="s">
        <v>34</v>
      </c>
      <c r="D42" s="154"/>
      <c r="E42" s="154"/>
      <c r="F42" s="155"/>
      <c r="G42">
        <f t="shared" si="2"/>
        <v>4.3886563969549423E-2</v>
      </c>
      <c r="H42">
        <f t="shared" si="3"/>
        <v>0.19752241403079446</v>
      </c>
      <c r="I42">
        <f t="shared" si="4"/>
        <v>0.16590394925325425</v>
      </c>
      <c r="J42">
        <f t="shared" si="5"/>
        <v>5.8120007444600032E-2</v>
      </c>
      <c r="K42">
        <f t="shared" si="6"/>
        <v>0.11422796463389569</v>
      </c>
      <c r="L42">
        <f t="shared" si="7"/>
        <v>0.17703303165518947</v>
      </c>
      <c r="M42">
        <f t="shared" si="8"/>
        <v>6.1207760133353495E-2</v>
      </c>
      <c r="N42">
        <f t="shared" si="9"/>
        <v>0.18209830887936337</v>
      </c>
      <c r="O42">
        <f t="shared" si="10"/>
        <v>1.0000000000000002</v>
      </c>
      <c r="R42" s="141">
        <v>49231189</v>
      </c>
    </row>
    <row r="43" spans="1:18" ht="14" x14ac:dyDescent="0.2">
      <c r="A43" s="162"/>
      <c r="B43" s="159"/>
      <c r="C43" s="153" t="s">
        <v>35</v>
      </c>
      <c r="D43" s="154"/>
      <c r="E43" s="154"/>
      <c r="F43" s="155"/>
      <c r="G43">
        <f t="shared" si="2"/>
        <v>4.9118436466576883E-2</v>
      </c>
      <c r="H43">
        <f t="shared" si="3"/>
        <v>0.18117987300054403</v>
      </c>
      <c r="I43">
        <f t="shared" si="4"/>
        <v>0.18576239860332863</v>
      </c>
      <c r="J43">
        <f t="shared" si="5"/>
        <v>2.2663579635456628E-2</v>
      </c>
      <c r="K43">
        <f t="shared" si="6"/>
        <v>0.1374855871025967</v>
      </c>
      <c r="L43">
        <f t="shared" si="7"/>
        <v>0.17732861672412903</v>
      </c>
      <c r="M43">
        <f t="shared" si="8"/>
        <v>2.4280864410679077E-2</v>
      </c>
      <c r="N43">
        <f t="shared" si="9"/>
        <v>0.22218064405668891</v>
      </c>
      <c r="O43">
        <f t="shared" si="10"/>
        <v>0.99999999999999989</v>
      </c>
      <c r="R43" s="141">
        <v>284988430</v>
      </c>
    </row>
    <row r="44" spans="1:18" ht="14" x14ac:dyDescent="0.2">
      <c r="A44" s="162"/>
      <c r="B44" s="159"/>
      <c r="C44" s="153" t="s">
        <v>36</v>
      </c>
      <c r="D44" s="154"/>
      <c r="E44" s="154"/>
      <c r="F44" s="155"/>
      <c r="G44">
        <f t="shared" si="2"/>
        <v>2.926918482569504E-2</v>
      </c>
      <c r="H44">
        <f t="shared" si="3"/>
        <v>0.1645430670509665</v>
      </c>
      <c r="I44">
        <f t="shared" si="4"/>
        <v>0.1013769967083319</v>
      </c>
      <c r="J44">
        <f t="shared" si="5"/>
        <v>4.1025752423338342E-2</v>
      </c>
      <c r="K44">
        <f t="shared" si="6"/>
        <v>0.12384386418109912</v>
      </c>
      <c r="L44">
        <f t="shared" si="7"/>
        <v>0.1986707215990248</v>
      </c>
      <c r="M44">
        <f t="shared" si="8"/>
        <v>7.7613311610348443E-2</v>
      </c>
      <c r="N44">
        <f t="shared" si="9"/>
        <v>0.26365710160119576</v>
      </c>
      <c r="O44">
        <f t="shared" si="10"/>
        <v>1</v>
      </c>
      <c r="R44" s="141">
        <v>408103353</v>
      </c>
    </row>
    <row r="45" spans="1:18" ht="14" x14ac:dyDescent="0.2">
      <c r="A45" s="162"/>
      <c r="B45" s="159"/>
      <c r="C45" s="153" t="s">
        <v>37</v>
      </c>
      <c r="D45" s="154"/>
      <c r="E45" s="154"/>
      <c r="F45" s="155"/>
      <c r="G45">
        <f t="shared" si="2"/>
        <v>3.1387069950429995E-2</v>
      </c>
      <c r="H45">
        <f t="shared" si="3"/>
        <v>0.16734004717509465</v>
      </c>
      <c r="I45">
        <f t="shared" si="4"/>
        <v>0.13144560822823778</v>
      </c>
      <c r="J45">
        <f t="shared" si="5"/>
        <v>6.6603632559842182E-2</v>
      </c>
      <c r="K45">
        <f t="shared" si="6"/>
        <v>0.14859728898770783</v>
      </c>
      <c r="L45">
        <f t="shared" si="7"/>
        <v>0.14678884655326613</v>
      </c>
      <c r="M45">
        <f t="shared" si="8"/>
        <v>9.1729171001516299E-2</v>
      </c>
      <c r="N45">
        <f t="shared" si="9"/>
        <v>0.21610833554390516</v>
      </c>
      <c r="O45">
        <f t="shared" si="10"/>
        <v>1</v>
      </c>
      <c r="R45" s="141">
        <v>119914353.7725977</v>
      </c>
    </row>
    <row r="46" spans="1:18" ht="14" x14ac:dyDescent="0.2">
      <c r="A46" s="162"/>
      <c r="B46" s="159"/>
      <c r="C46" s="153" t="s">
        <v>38</v>
      </c>
      <c r="D46" s="154"/>
      <c r="E46" s="154"/>
      <c r="F46" s="155"/>
      <c r="G46">
        <f t="shared" si="2"/>
        <v>1.5633579400751402E-2</v>
      </c>
      <c r="H46">
        <f t="shared" si="3"/>
        <v>0.15295463748052268</v>
      </c>
      <c r="I46">
        <f t="shared" si="4"/>
        <v>0.12440904992189504</v>
      </c>
      <c r="J46">
        <f t="shared" si="5"/>
        <v>5.1750421549509852E-2</v>
      </c>
      <c r="K46">
        <f t="shared" si="6"/>
        <v>0.1250016338484769</v>
      </c>
      <c r="L46">
        <f t="shared" si="7"/>
        <v>0.20319910470825656</v>
      </c>
      <c r="M46">
        <f t="shared" si="8"/>
        <v>5.0776275220104077E-2</v>
      </c>
      <c r="N46">
        <f t="shared" si="9"/>
        <v>0.27627529787048349</v>
      </c>
      <c r="O46">
        <f t="shared" si="10"/>
        <v>1</v>
      </c>
      <c r="R46" s="141">
        <v>110608259.2274023</v>
      </c>
    </row>
    <row r="47" spans="1:18" ht="14" x14ac:dyDescent="0.2">
      <c r="A47" s="162"/>
      <c r="B47" s="159"/>
      <c r="C47" s="153" t="s">
        <v>39</v>
      </c>
      <c r="D47" s="154"/>
      <c r="E47" s="154"/>
      <c r="F47" s="155"/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f t="shared" si="10"/>
        <v>0</v>
      </c>
      <c r="R47" s="141">
        <v>52092942</v>
      </c>
    </row>
    <row r="48" spans="1:18" ht="14" x14ac:dyDescent="0.2">
      <c r="A48" s="162"/>
      <c r="B48" s="159"/>
      <c r="C48" s="153" t="s">
        <v>40</v>
      </c>
      <c r="D48" s="154"/>
      <c r="E48" s="154"/>
      <c r="F48" s="155"/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f t="shared" si="10"/>
        <v>0</v>
      </c>
      <c r="R48" s="141">
        <v>36432098</v>
      </c>
    </row>
    <row r="49" spans="1:18" ht="14" x14ac:dyDescent="0.2">
      <c r="A49" s="162"/>
      <c r="B49" s="159"/>
      <c r="C49" s="153" t="s">
        <v>41</v>
      </c>
      <c r="D49" s="154"/>
      <c r="E49" s="154"/>
      <c r="F49" s="155"/>
      <c r="G49">
        <f t="shared" si="2"/>
        <v>1.4698377144436552E-2</v>
      </c>
      <c r="H49">
        <f t="shared" si="3"/>
        <v>0.15046277064935706</v>
      </c>
      <c r="I49">
        <f t="shared" si="4"/>
        <v>0.10510495701155842</v>
      </c>
      <c r="J49">
        <f t="shared" si="5"/>
        <v>5.9920615802589713E-2</v>
      </c>
      <c r="K49">
        <f t="shared" si="6"/>
        <v>0.13498938335077706</v>
      </c>
      <c r="L49">
        <f t="shared" si="7"/>
        <v>0.23596883780258177</v>
      </c>
      <c r="M49">
        <f t="shared" si="8"/>
        <v>7.0482994492074014E-2</v>
      </c>
      <c r="N49">
        <f t="shared" si="9"/>
        <v>0.22837206374662533</v>
      </c>
      <c r="O49">
        <f t="shared" si="10"/>
        <v>1</v>
      </c>
      <c r="R49" s="141">
        <v>53133479</v>
      </c>
    </row>
    <row r="50" spans="1:18" ht="14" x14ac:dyDescent="0.2">
      <c r="A50" s="162"/>
      <c r="B50" s="159"/>
      <c r="C50" s="153" t="s">
        <v>42</v>
      </c>
      <c r="D50" s="154"/>
      <c r="E50" s="154"/>
      <c r="F50" s="155"/>
      <c r="G50">
        <f t="shared" si="2"/>
        <v>1.1209606543008279E-2</v>
      </c>
      <c r="H50">
        <f t="shared" si="3"/>
        <v>0.11413945760354016</v>
      </c>
      <c r="I50">
        <f t="shared" si="4"/>
        <v>6.2585654193131293E-2</v>
      </c>
      <c r="J50">
        <f t="shared" si="5"/>
        <v>8.1364266800111301E-2</v>
      </c>
      <c r="K50">
        <f t="shared" si="6"/>
        <v>0.16985705032871048</v>
      </c>
      <c r="L50">
        <f t="shared" si="7"/>
        <v>0.10703389416226075</v>
      </c>
      <c r="M50">
        <f t="shared" si="8"/>
        <v>0.12021888638918884</v>
      </c>
      <c r="N50">
        <f t="shared" si="9"/>
        <v>0.33359118398004878</v>
      </c>
      <c r="O50">
        <f t="shared" si="10"/>
        <v>0.99999999999999978</v>
      </c>
      <c r="R50" s="141">
        <v>66858581</v>
      </c>
    </row>
    <row r="51" spans="1:18" ht="14" x14ac:dyDescent="0.2">
      <c r="A51" s="162"/>
      <c r="B51" s="159"/>
      <c r="C51" s="153" t="s">
        <v>43</v>
      </c>
      <c r="D51" s="154"/>
      <c r="E51" s="154"/>
      <c r="F51" s="155"/>
      <c r="G51">
        <f t="shared" si="2"/>
        <v>6.4326207855156969E-2</v>
      </c>
      <c r="H51">
        <f t="shared" si="3"/>
        <v>0.23572387657544197</v>
      </c>
      <c r="I51">
        <f t="shared" si="4"/>
        <v>0.14230300371277943</v>
      </c>
      <c r="J51">
        <f t="shared" si="5"/>
        <v>6.0709575911932358E-2</v>
      </c>
      <c r="K51">
        <f t="shared" si="6"/>
        <v>9.3880756408668664E-2</v>
      </c>
      <c r="L51">
        <f t="shared" si="7"/>
        <v>0.19074340231097173</v>
      </c>
      <c r="M51">
        <f t="shared" si="8"/>
        <v>5.6419497192679142E-2</v>
      </c>
      <c r="N51">
        <f t="shared" si="9"/>
        <v>0.1558936800323697</v>
      </c>
      <c r="O51">
        <f t="shared" si="10"/>
        <v>1</v>
      </c>
      <c r="R51" s="141">
        <v>232082862</v>
      </c>
    </row>
    <row r="52" spans="1:18" ht="14" x14ac:dyDescent="0.2">
      <c r="A52" s="162"/>
      <c r="B52" s="159"/>
      <c r="C52" s="153" t="s">
        <v>44</v>
      </c>
      <c r="D52" s="154"/>
      <c r="E52" s="154"/>
      <c r="F52" s="155"/>
      <c r="G52">
        <f t="shared" si="2"/>
        <v>6.6382371888468071E-3</v>
      </c>
      <c r="H52">
        <f t="shared" si="3"/>
        <v>0.18895959423011624</v>
      </c>
      <c r="I52">
        <f t="shared" si="4"/>
        <v>0.11764128941205394</v>
      </c>
      <c r="J52">
        <f t="shared" si="5"/>
        <v>3.7784361872752949E-2</v>
      </c>
      <c r="K52">
        <f t="shared" si="6"/>
        <v>0.15617932152686723</v>
      </c>
      <c r="L52">
        <f t="shared" si="7"/>
        <v>0.16663910682212985</v>
      </c>
      <c r="M52">
        <f t="shared" si="8"/>
        <v>6.4544746216256943E-2</v>
      </c>
      <c r="N52">
        <f t="shared" si="9"/>
        <v>0.26161334273097597</v>
      </c>
      <c r="O52">
        <f t="shared" si="10"/>
        <v>1</v>
      </c>
      <c r="R52" s="141">
        <v>477887194</v>
      </c>
    </row>
    <row r="53" spans="1:18" ht="14" x14ac:dyDescent="0.2">
      <c r="A53" s="162"/>
      <c r="B53" s="159"/>
      <c r="C53" s="153" t="s">
        <v>45</v>
      </c>
      <c r="D53" s="154"/>
      <c r="E53" s="154"/>
      <c r="F53" s="155"/>
      <c r="G53">
        <f t="shared" si="2"/>
        <v>2.7160741758452442E-2</v>
      </c>
      <c r="H53">
        <f t="shared" si="3"/>
        <v>0.17623951627512216</v>
      </c>
      <c r="I53">
        <f t="shared" si="4"/>
        <v>0.11426890400227398</v>
      </c>
      <c r="J53">
        <f t="shared" si="5"/>
        <v>6.8481265360756743E-2</v>
      </c>
      <c r="K53">
        <f t="shared" si="6"/>
        <v>0.14559612299965377</v>
      </c>
      <c r="L53">
        <f t="shared" si="7"/>
        <v>0.13925703013310498</v>
      </c>
      <c r="M53">
        <f t="shared" si="8"/>
        <v>7.3913554537017784E-2</v>
      </c>
      <c r="N53">
        <f t="shared" si="9"/>
        <v>0.25508286493361826</v>
      </c>
      <c r="O53">
        <f t="shared" si="10"/>
        <v>1</v>
      </c>
      <c r="R53" s="141">
        <v>255231280</v>
      </c>
    </row>
    <row r="54" spans="1:18" ht="14" x14ac:dyDescent="0.2">
      <c r="A54" s="162"/>
      <c r="B54" s="159"/>
      <c r="C54" s="153" t="s">
        <v>46</v>
      </c>
      <c r="D54" s="154"/>
      <c r="E54" s="154"/>
      <c r="F54" s="155"/>
      <c r="G54">
        <f t="shared" si="2"/>
        <v>6.2256280200456643E-3</v>
      </c>
      <c r="H54">
        <f t="shared" si="3"/>
        <v>0.17293681040544914</v>
      </c>
      <c r="I54">
        <f t="shared" si="4"/>
        <v>0.12069876801439938</v>
      </c>
      <c r="J54">
        <f t="shared" si="5"/>
        <v>2.3448574392471024E-2</v>
      </c>
      <c r="K54">
        <f t="shared" si="6"/>
        <v>0.16435073226244815</v>
      </c>
      <c r="L54">
        <f t="shared" si="7"/>
        <v>0.17555181482854521</v>
      </c>
      <c r="M54">
        <f t="shared" si="8"/>
        <v>3.5248536815567319E-2</v>
      </c>
      <c r="N54">
        <f t="shared" si="9"/>
        <v>0.30153913526107429</v>
      </c>
      <c r="O54">
        <f t="shared" si="10"/>
        <v>1.0000000000000002</v>
      </c>
      <c r="R54" s="141">
        <v>30260835</v>
      </c>
    </row>
    <row r="55" spans="1:18" ht="14" x14ac:dyDescent="0.2">
      <c r="A55" s="162"/>
      <c r="B55" s="159"/>
      <c r="C55" s="153" t="s">
        <v>47</v>
      </c>
      <c r="D55" s="154"/>
      <c r="E55" s="154"/>
      <c r="F55" s="155"/>
      <c r="G55">
        <f t="shared" si="2"/>
        <v>3.5520141183716408E-2</v>
      </c>
      <c r="H55">
        <f t="shared" si="3"/>
        <v>0.13079029237086656</v>
      </c>
      <c r="I55">
        <f t="shared" si="4"/>
        <v>0.15711347323477931</v>
      </c>
      <c r="J55">
        <f t="shared" si="5"/>
        <v>2.8410203297512204E-2</v>
      </c>
      <c r="K55">
        <f t="shared" si="6"/>
        <v>0.11276737891380981</v>
      </c>
      <c r="L55">
        <f t="shared" si="7"/>
        <v>0.26094380972359976</v>
      </c>
      <c r="M55">
        <f t="shared" si="8"/>
        <v>5.2059513193359615E-2</v>
      </c>
      <c r="N55">
        <f t="shared" si="9"/>
        <v>0.22239518808235645</v>
      </c>
      <c r="O55">
        <f t="shared" si="10"/>
        <v>1.0000000000000002</v>
      </c>
      <c r="R55" s="141">
        <v>124490705</v>
      </c>
    </row>
    <row r="56" spans="1:18" ht="14" x14ac:dyDescent="0.2">
      <c r="A56" s="162"/>
      <c r="B56" s="159"/>
      <c r="C56" s="153" t="s">
        <v>48</v>
      </c>
      <c r="D56" s="154"/>
      <c r="E56" s="154"/>
      <c r="F56" s="155"/>
      <c r="G56">
        <f t="shared" si="2"/>
        <v>6.9336931618209544E-2</v>
      </c>
      <c r="H56">
        <f t="shared" si="3"/>
        <v>0.18898090731919354</v>
      </c>
      <c r="I56">
        <f t="shared" si="4"/>
        <v>0.15464765186735988</v>
      </c>
      <c r="J56">
        <f t="shared" si="5"/>
        <v>5.4112972460265488E-2</v>
      </c>
      <c r="K56">
        <f t="shared" si="6"/>
        <v>8.171174123918637E-2</v>
      </c>
      <c r="L56">
        <f t="shared" si="7"/>
        <v>0.2249775169548317</v>
      </c>
      <c r="M56">
        <f t="shared" si="8"/>
        <v>4.4331788295773278E-2</v>
      </c>
      <c r="N56">
        <f t="shared" si="9"/>
        <v>0.18190049024518015</v>
      </c>
      <c r="O56">
        <f t="shared" si="10"/>
        <v>1</v>
      </c>
      <c r="R56" s="141">
        <v>1243975535</v>
      </c>
    </row>
    <row r="57" spans="1:18" ht="14" x14ac:dyDescent="0.2">
      <c r="A57" s="163"/>
      <c r="B57" s="161"/>
      <c r="C57" s="153" t="s">
        <v>49</v>
      </c>
      <c r="D57" s="154"/>
      <c r="E57" s="154"/>
      <c r="F57" s="155"/>
      <c r="G57">
        <f t="shared" si="2"/>
        <v>3.3371361998688329E-2</v>
      </c>
      <c r="H57">
        <f t="shared" si="3"/>
        <v>0.14593290093624547</v>
      </c>
      <c r="I57">
        <f t="shared" si="4"/>
        <v>0.13573245934528105</v>
      </c>
      <c r="J57">
        <f t="shared" si="5"/>
        <v>3.1529998533708511E-2</v>
      </c>
      <c r="K57">
        <f t="shared" si="6"/>
        <v>0.1062342434523503</v>
      </c>
      <c r="L57">
        <f t="shared" si="7"/>
        <v>0.22378200942232124</v>
      </c>
      <c r="M57">
        <f t="shared" si="8"/>
        <v>5.1153952758618067E-2</v>
      </c>
      <c r="N57">
        <f t="shared" si="9"/>
        <v>0.272263073552787</v>
      </c>
      <c r="O57">
        <f t="shared" si="10"/>
        <v>1</v>
      </c>
      <c r="R57" s="141">
        <v>999122745</v>
      </c>
    </row>
    <row r="58" spans="1:18" ht="14" x14ac:dyDescent="0.2">
      <c r="R58" s="141">
        <v>337099241</v>
      </c>
    </row>
    <row r="59" spans="1:18" ht="14" x14ac:dyDescent="0.2">
      <c r="R59" s="141">
        <v>6220357</v>
      </c>
    </row>
    <row r="60" spans="1:18" ht="14" x14ac:dyDescent="0.2">
      <c r="R60" s="141">
        <v>267242003</v>
      </c>
    </row>
    <row r="61" spans="1:18" ht="14" x14ac:dyDescent="0.2">
      <c r="R61" s="141">
        <v>74619075</v>
      </c>
    </row>
    <row r="62" spans="1:18" ht="14" x14ac:dyDescent="0.2">
      <c r="R62" s="141">
        <v>70408458</v>
      </c>
    </row>
    <row r="63" spans="1:18" ht="14" x14ac:dyDescent="0.2">
      <c r="R63" s="141">
        <v>50969634</v>
      </c>
    </row>
    <row r="64" spans="1:18" ht="14" x14ac:dyDescent="0.2">
      <c r="R64" s="141">
        <v>190642096</v>
      </c>
    </row>
    <row r="65" spans="17:18" ht="14" x14ac:dyDescent="0.2">
      <c r="R65" s="141">
        <v>270696096</v>
      </c>
    </row>
    <row r="66" spans="17:18" ht="14" x14ac:dyDescent="0.2">
      <c r="R66" s="141">
        <v>295933468</v>
      </c>
    </row>
    <row r="67" spans="17:18" ht="14" x14ac:dyDescent="0.2">
      <c r="R67" s="141">
        <v>275286989</v>
      </c>
    </row>
    <row r="68" spans="17:18" ht="14" x14ac:dyDescent="0.2">
      <c r="R68" s="141">
        <v>330608637</v>
      </c>
    </row>
    <row r="69" spans="17:18" ht="14" x14ac:dyDescent="0.2">
      <c r="R69" s="141">
        <v>290533258</v>
      </c>
    </row>
    <row r="70" spans="17:18" ht="14" x14ac:dyDescent="0.2">
      <c r="R70" s="141">
        <v>3869306</v>
      </c>
    </row>
    <row r="71" spans="17:18" x14ac:dyDescent="0.15">
      <c r="Q71" t="s">
        <v>146</v>
      </c>
      <c r="R71" s="142">
        <f>SUM(R3:R70)</f>
        <v>10530041197</v>
      </c>
    </row>
  </sheetData>
  <mergeCells count="50">
    <mergeCell ref="C57:F57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40:F40"/>
    <mergeCell ref="C41:F41"/>
    <mergeCell ref="C42:F42"/>
    <mergeCell ref="C43:F43"/>
    <mergeCell ref="C44:F44"/>
    <mergeCell ref="C45:F45"/>
    <mergeCell ref="C28:F28"/>
    <mergeCell ref="C29:F29"/>
    <mergeCell ref="C30:F30"/>
    <mergeCell ref="A34:B57"/>
    <mergeCell ref="C34:F34"/>
    <mergeCell ref="C35:F35"/>
    <mergeCell ref="C36:F36"/>
    <mergeCell ref="C37:F37"/>
    <mergeCell ref="C38:F38"/>
    <mergeCell ref="C39:F39"/>
    <mergeCell ref="A7:B30"/>
    <mergeCell ref="C7:F7"/>
    <mergeCell ref="C8:F8"/>
    <mergeCell ref="C9:F9"/>
    <mergeCell ref="C10:F10"/>
    <mergeCell ref="C27:F27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11:F11"/>
    <mergeCell ref="C12:F12"/>
    <mergeCell ref="C13:F13"/>
    <mergeCell ref="C14:F14"/>
    <mergeCell ref="C15:F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142"/>
  <sheetViews>
    <sheetView workbookViewId="0">
      <selection activeCell="M65" sqref="M65"/>
    </sheetView>
  </sheetViews>
  <sheetFormatPr baseColWidth="10" defaultColWidth="8.83203125" defaultRowHeight="13" x14ac:dyDescent="0.15"/>
  <cols>
    <col min="3" max="3" width="12" bestFit="1" customWidth="1"/>
    <col min="10" max="10" width="8.5" bestFit="1" customWidth="1"/>
    <col min="14" max="21" width="18.83203125" bestFit="1" customWidth="1"/>
    <col min="23" max="23" width="16.6640625" bestFit="1" customWidth="1"/>
  </cols>
  <sheetData>
    <row r="3" spans="2:23" x14ac:dyDescent="0.15">
      <c r="B3" t="s">
        <v>147</v>
      </c>
      <c r="C3" t="s">
        <v>148</v>
      </c>
      <c r="D3" t="s">
        <v>149</v>
      </c>
      <c r="E3" t="s">
        <v>150</v>
      </c>
      <c r="F3" t="s">
        <v>151</v>
      </c>
      <c r="G3" t="s">
        <v>152</v>
      </c>
      <c r="H3" t="s">
        <v>153</v>
      </c>
      <c r="I3" t="s">
        <v>154</v>
      </c>
      <c r="J3" t="s">
        <v>155</v>
      </c>
      <c r="K3" t="s">
        <v>156</v>
      </c>
      <c r="M3" t="s">
        <v>147</v>
      </c>
      <c r="N3" t="s">
        <v>148</v>
      </c>
      <c r="O3" t="s">
        <v>149</v>
      </c>
      <c r="P3" t="s">
        <v>150</v>
      </c>
      <c r="Q3" t="s">
        <v>151</v>
      </c>
      <c r="R3" t="s">
        <v>152</v>
      </c>
      <c r="S3" t="s">
        <v>153</v>
      </c>
      <c r="T3" t="s">
        <v>154</v>
      </c>
      <c r="U3" t="s">
        <v>155</v>
      </c>
      <c r="V3" t="s">
        <v>225</v>
      </c>
      <c r="W3" s="144" t="s">
        <v>146</v>
      </c>
    </row>
    <row r="4" spans="2:23" x14ac:dyDescent="0.15">
      <c r="B4" t="s">
        <v>157</v>
      </c>
      <c r="C4">
        <v>8.5474137446588119E-2</v>
      </c>
      <c r="D4">
        <v>0.27485192689180787</v>
      </c>
      <c r="E4">
        <v>0.1528340208327634</v>
      </c>
      <c r="F4">
        <v>4.7392780833343112E-2</v>
      </c>
      <c r="G4">
        <v>9.0291682312519633E-2</v>
      </c>
      <c r="H4">
        <v>0.17115972252483713</v>
      </c>
      <c r="I4">
        <v>5.4581996159313431E-2</v>
      </c>
      <c r="J4">
        <v>0.12341373299882724</v>
      </c>
      <c r="K4">
        <v>5.05</v>
      </c>
      <c r="M4" t="s">
        <v>157</v>
      </c>
      <c r="N4" s="143">
        <f>C4*K4</f>
        <v>0.43164439410527</v>
      </c>
      <c r="O4" s="143">
        <f>D4*K4</f>
        <v>1.3880022308036297</v>
      </c>
      <c r="P4" s="143">
        <f>E4*K4</f>
        <v>0.77181180520545511</v>
      </c>
      <c r="Q4" s="143">
        <f>F4*K4</f>
        <v>0.23933354320838271</v>
      </c>
      <c r="R4" s="143">
        <f>G4*K4</f>
        <v>0.45597299567822414</v>
      </c>
      <c r="S4" s="143">
        <f>H4*K4</f>
        <v>0.86435659875042747</v>
      </c>
      <c r="T4" s="143">
        <f>I4*K4</f>
        <v>0.27563908060453279</v>
      </c>
      <c r="U4" s="143">
        <f>J4*K4</f>
        <v>0.62323935164407751</v>
      </c>
      <c r="V4">
        <v>5.05</v>
      </c>
      <c r="W4" s="145">
        <f>SUM(N4:U4)</f>
        <v>5.05</v>
      </c>
    </row>
    <row r="5" spans="2:23" x14ac:dyDescent="0.15">
      <c r="B5" t="s">
        <v>158</v>
      </c>
      <c r="C5">
        <v>8.5474137446588119E-2</v>
      </c>
      <c r="D5">
        <v>0.27485192689180787</v>
      </c>
      <c r="E5">
        <v>0.1528340208327634</v>
      </c>
      <c r="F5">
        <v>4.7392780833343112E-2</v>
      </c>
      <c r="G5">
        <v>9.0291682312519633E-2</v>
      </c>
      <c r="H5">
        <v>0.17115972252483713</v>
      </c>
      <c r="I5">
        <v>5.4581996159313431E-2</v>
      </c>
      <c r="J5">
        <v>0.12341373299882724</v>
      </c>
      <c r="K5">
        <v>2.35927</v>
      </c>
      <c r="M5" t="s">
        <v>158</v>
      </c>
      <c r="N5" s="143">
        <f>C5*K5</f>
        <v>0.20165656825361195</v>
      </c>
      <c r="O5" s="143">
        <f>D5*K5</f>
        <v>0.64844990555803561</v>
      </c>
      <c r="P5" s="143">
        <f>E5*K5</f>
        <v>0.36057672033011373</v>
      </c>
      <c r="Q5" s="143">
        <f>F5*K5</f>
        <v>0.1118123660366814</v>
      </c>
      <c r="R5" s="143">
        <f>G5*K5</f>
        <v>0.21302245732945818</v>
      </c>
      <c r="S5" s="143">
        <f>H5*K5</f>
        <v>0.4038119985611725</v>
      </c>
      <c r="T5" s="143">
        <f>I5*K5</f>
        <v>0.12877366607878341</v>
      </c>
      <c r="U5" s="143">
        <f>J5*K5</f>
        <v>0.29116631785214314</v>
      </c>
      <c r="V5">
        <v>2.35927</v>
      </c>
      <c r="W5" s="145">
        <f t="shared" ref="W5:W68" si="0">SUM(N5:U5)</f>
        <v>2.35927</v>
      </c>
    </row>
    <row r="6" spans="2:23" x14ac:dyDescent="0.15">
      <c r="B6" t="s">
        <v>159</v>
      </c>
      <c r="C6">
        <v>8.5474137446588119E-2</v>
      </c>
      <c r="D6">
        <v>0.27485192689180787</v>
      </c>
      <c r="E6">
        <v>0.1528340208327634</v>
      </c>
      <c r="F6">
        <v>4.7392780833343112E-2</v>
      </c>
      <c r="G6">
        <v>9.0291682312519633E-2</v>
      </c>
      <c r="H6">
        <v>0.17115972252483713</v>
      </c>
      <c r="I6">
        <v>5.4581996159313431E-2</v>
      </c>
      <c r="J6">
        <v>0.12341373299882724</v>
      </c>
      <c r="K6">
        <v>1.3</v>
      </c>
      <c r="M6" t="s">
        <v>159</v>
      </c>
      <c r="N6" s="143">
        <f t="shared" ref="N6:N69" si="1">C6*K6</f>
        <v>0.11111637868056456</v>
      </c>
      <c r="O6" s="143">
        <f t="shared" ref="O6:O69" si="2">D6*K6</f>
        <v>0.35730750495935026</v>
      </c>
      <c r="P6" s="143">
        <f t="shared" ref="P6:P69" si="3">E6*K6</f>
        <v>0.19868422708259242</v>
      </c>
      <c r="Q6" s="143">
        <f t="shared" ref="Q6:Q69" si="4">F6*K6</f>
        <v>6.1610615083346046E-2</v>
      </c>
      <c r="R6" s="143">
        <f t="shared" ref="R6:R69" si="5">G6*K6</f>
        <v>0.11737918700627553</v>
      </c>
      <c r="S6" s="143">
        <f t="shared" ref="S6:S69" si="6">H6*K6</f>
        <v>0.22250763928228828</v>
      </c>
      <c r="T6" s="143">
        <f t="shared" ref="T6:T69" si="7">I6*K6</f>
        <v>7.0956595007107465E-2</v>
      </c>
      <c r="U6" s="143">
        <f t="shared" ref="U6:U69" si="8">J6*K6</f>
        <v>0.16043785289847542</v>
      </c>
      <c r="V6">
        <v>1.3</v>
      </c>
      <c r="W6" s="145">
        <f t="shared" si="0"/>
        <v>1.2999999999999998</v>
      </c>
    </row>
    <row r="7" spans="2:23" x14ac:dyDescent="0.15">
      <c r="B7" t="s">
        <v>160</v>
      </c>
      <c r="C7">
        <v>8.5474137446588119E-2</v>
      </c>
      <c r="D7">
        <v>0.27485192689180787</v>
      </c>
      <c r="E7">
        <v>0.1528340208327634</v>
      </c>
      <c r="F7">
        <v>4.7392780833343112E-2</v>
      </c>
      <c r="G7">
        <v>9.0291682312519633E-2</v>
      </c>
      <c r="H7">
        <v>0.17115972252483713</v>
      </c>
      <c r="I7">
        <v>5.4581996159313431E-2</v>
      </c>
      <c r="J7">
        <v>0.12341373299882724</v>
      </c>
      <c r="K7">
        <v>2.6303899999999998</v>
      </c>
      <c r="M7" t="s">
        <v>160</v>
      </c>
      <c r="N7" s="143">
        <f t="shared" si="1"/>
        <v>0.22483031639813089</v>
      </c>
      <c r="O7" s="143">
        <f t="shared" si="2"/>
        <v>0.7229677599769424</v>
      </c>
      <c r="P7" s="143">
        <f t="shared" si="3"/>
        <v>0.4020130800582925</v>
      </c>
      <c r="Q7" s="143">
        <f t="shared" si="4"/>
        <v>0.12466149677621738</v>
      </c>
      <c r="R7" s="143">
        <f t="shared" si="5"/>
        <v>0.23750233823802849</v>
      </c>
      <c r="S7" s="143">
        <f t="shared" si="6"/>
        <v>0.45021682253210632</v>
      </c>
      <c r="T7" s="143">
        <f t="shared" si="7"/>
        <v>0.14357193687749645</v>
      </c>
      <c r="U7" s="143">
        <f t="shared" si="8"/>
        <v>0.32462624914278515</v>
      </c>
      <c r="V7">
        <v>2.6303899999999998</v>
      </c>
      <c r="W7" s="145">
        <f t="shared" si="0"/>
        <v>2.6303899999999993</v>
      </c>
    </row>
    <row r="8" spans="2:23" x14ac:dyDescent="0.15">
      <c r="B8" t="s">
        <v>161</v>
      </c>
      <c r="C8">
        <v>8.5474137446588119E-2</v>
      </c>
      <c r="D8">
        <v>0.27485192689180787</v>
      </c>
      <c r="E8">
        <v>0.1528340208327634</v>
      </c>
      <c r="F8">
        <v>4.7392780833343112E-2</v>
      </c>
      <c r="G8">
        <v>9.0291682312519633E-2</v>
      </c>
      <c r="H8">
        <v>0.17115972252483713</v>
      </c>
      <c r="I8">
        <v>5.4581996159313431E-2</v>
      </c>
      <c r="J8">
        <v>0.12341373299882724</v>
      </c>
      <c r="K8">
        <v>1.85</v>
      </c>
      <c r="M8" t="s">
        <v>161</v>
      </c>
      <c r="N8" s="143">
        <f t="shared" si="1"/>
        <v>0.15812715427618804</v>
      </c>
      <c r="O8" s="143">
        <f t="shared" si="2"/>
        <v>0.50847606474984464</v>
      </c>
      <c r="P8" s="143">
        <f t="shared" si="3"/>
        <v>0.28274293854061233</v>
      </c>
      <c r="Q8" s="143">
        <f t="shared" si="4"/>
        <v>8.7676644541684765E-2</v>
      </c>
      <c r="R8" s="143">
        <f t="shared" si="5"/>
        <v>0.16703961227816133</v>
      </c>
      <c r="S8" s="143">
        <f t="shared" si="6"/>
        <v>0.31664548667094872</v>
      </c>
      <c r="T8" s="143">
        <f t="shared" si="7"/>
        <v>0.10097669289472985</v>
      </c>
      <c r="U8" s="143">
        <f t="shared" si="8"/>
        <v>0.2283154060478304</v>
      </c>
      <c r="V8">
        <v>1.85</v>
      </c>
      <c r="W8" s="145">
        <f t="shared" si="0"/>
        <v>1.85</v>
      </c>
    </row>
    <row r="9" spans="2:23" x14ac:dyDescent="0.15">
      <c r="B9" t="s">
        <v>162</v>
      </c>
      <c r="C9">
        <v>8.5474137446588119E-2</v>
      </c>
      <c r="D9">
        <v>0.27485192689180787</v>
      </c>
      <c r="E9">
        <v>0.1528340208327634</v>
      </c>
      <c r="F9">
        <v>4.7392780833343112E-2</v>
      </c>
      <c r="G9">
        <v>9.0291682312519633E-2</v>
      </c>
      <c r="H9">
        <v>0.17115972252483713</v>
      </c>
      <c r="I9">
        <v>5.4581996159313431E-2</v>
      </c>
      <c r="J9">
        <v>0.12341373299882724</v>
      </c>
      <c r="K9">
        <v>3.25</v>
      </c>
      <c r="M9" t="s">
        <v>162</v>
      </c>
      <c r="N9" s="143">
        <f t="shared" si="1"/>
        <v>0.27779094670141141</v>
      </c>
      <c r="O9" s="143">
        <f t="shared" si="2"/>
        <v>0.8932687623983756</v>
      </c>
      <c r="P9" s="143">
        <f t="shared" si="3"/>
        <v>0.49671056770648103</v>
      </c>
      <c r="Q9" s="143">
        <f t="shared" si="4"/>
        <v>0.15402653770836511</v>
      </c>
      <c r="R9" s="143">
        <f t="shared" si="5"/>
        <v>0.2934479675156888</v>
      </c>
      <c r="S9" s="143">
        <f t="shared" si="6"/>
        <v>0.55626909820572068</v>
      </c>
      <c r="T9" s="143">
        <f t="shared" si="7"/>
        <v>0.17739148751776865</v>
      </c>
      <c r="U9" s="143">
        <f t="shared" si="8"/>
        <v>0.40109463224618852</v>
      </c>
      <c r="V9">
        <v>3.25</v>
      </c>
      <c r="W9" s="145">
        <f t="shared" si="0"/>
        <v>3.2499999999999996</v>
      </c>
    </row>
    <row r="10" spans="2:23" x14ac:dyDescent="0.15">
      <c r="B10" t="s">
        <v>163</v>
      </c>
      <c r="C10">
        <v>6.1909761292395296E-2</v>
      </c>
      <c r="D10">
        <v>0.20331060866947445</v>
      </c>
      <c r="E10">
        <v>0.19010197480831076</v>
      </c>
      <c r="F10">
        <v>4.5070669177847973E-2</v>
      </c>
      <c r="G10">
        <v>9.855462306952309E-2</v>
      </c>
      <c r="H10">
        <v>0.18813694567204933</v>
      </c>
      <c r="I10">
        <v>5.3439720320587338E-2</v>
      </c>
      <c r="J10">
        <v>0.15947569698981179</v>
      </c>
      <c r="K10">
        <v>3.25</v>
      </c>
      <c r="M10" t="s">
        <v>163</v>
      </c>
      <c r="N10" s="143">
        <f t="shared" si="1"/>
        <v>0.20120672420028471</v>
      </c>
      <c r="O10" s="143">
        <f t="shared" si="2"/>
        <v>0.66075947817579195</v>
      </c>
      <c r="P10" s="143">
        <f t="shared" si="3"/>
        <v>0.61783141812700992</v>
      </c>
      <c r="Q10" s="143">
        <f t="shared" si="4"/>
        <v>0.14647967482800592</v>
      </c>
      <c r="R10" s="143">
        <f t="shared" si="5"/>
        <v>0.32030252497595002</v>
      </c>
      <c r="S10" s="143">
        <f t="shared" si="6"/>
        <v>0.61144507343416032</v>
      </c>
      <c r="T10" s="143">
        <f t="shared" si="7"/>
        <v>0.17367909104190885</v>
      </c>
      <c r="U10" s="143">
        <f t="shared" si="8"/>
        <v>0.51829601521688828</v>
      </c>
      <c r="V10">
        <v>3.25</v>
      </c>
      <c r="W10" s="145">
        <f t="shared" si="0"/>
        <v>3.25</v>
      </c>
    </row>
    <row r="11" spans="2:23" x14ac:dyDescent="0.15">
      <c r="B11" t="s">
        <v>164</v>
      </c>
      <c r="C11">
        <v>6.1909761292395296E-2</v>
      </c>
      <c r="D11">
        <v>0.20331060866947445</v>
      </c>
      <c r="E11">
        <v>0.19010197480831076</v>
      </c>
      <c r="F11">
        <v>4.5070669177847973E-2</v>
      </c>
      <c r="G11">
        <v>9.855462306952309E-2</v>
      </c>
      <c r="H11">
        <v>0.18813694567204933</v>
      </c>
      <c r="I11">
        <v>5.3439720320587338E-2</v>
      </c>
      <c r="J11">
        <v>0.15947569698981179</v>
      </c>
      <c r="K11">
        <v>2.7</v>
      </c>
      <c r="M11" t="s">
        <v>164</v>
      </c>
      <c r="N11" s="143">
        <f t="shared" si="1"/>
        <v>0.16715635548946731</v>
      </c>
      <c r="O11" s="143">
        <f t="shared" si="2"/>
        <v>0.54893864340758103</v>
      </c>
      <c r="P11" s="143">
        <f t="shared" si="3"/>
        <v>0.51327533198243913</v>
      </c>
      <c r="Q11" s="143">
        <f t="shared" si="4"/>
        <v>0.12169080678018954</v>
      </c>
      <c r="R11" s="143">
        <f t="shared" si="5"/>
        <v>0.26609748228771235</v>
      </c>
      <c r="S11" s="143">
        <f t="shared" si="6"/>
        <v>0.5079697533145332</v>
      </c>
      <c r="T11" s="143">
        <f t="shared" si="7"/>
        <v>0.14428724486558583</v>
      </c>
      <c r="U11" s="143">
        <f t="shared" si="8"/>
        <v>0.43058438187249187</v>
      </c>
      <c r="V11">
        <v>2.7</v>
      </c>
      <c r="W11" s="145">
        <f t="shared" si="0"/>
        <v>2.7</v>
      </c>
    </row>
    <row r="12" spans="2:23" x14ac:dyDescent="0.15">
      <c r="B12" t="s">
        <v>165</v>
      </c>
      <c r="C12">
        <v>6.1909761292395296E-2</v>
      </c>
      <c r="D12">
        <v>0.20331060866947445</v>
      </c>
      <c r="E12">
        <v>0.19010197480831076</v>
      </c>
      <c r="F12">
        <v>4.5070669177847973E-2</v>
      </c>
      <c r="G12">
        <v>9.855462306952309E-2</v>
      </c>
      <c r="H12">
        <v>0.18813694567204933</v>
      </c>
      <c r="I12">
        <v>5.3439720320587338E-2</v>
      </c>
      <c r="J12">
        <v>0.15947569698981179</v>
      </c>
      <c r="K12">
        <v>2.4500000000000002</v>
      </c>
      <c r="M12" t="s">
        <v>165</v>
      </c>
      <c r="N12" s="143">
        <f t="shared" si="1"/>
        <v>0.1516789151663685</v>
      </c>
      <c r="O12" s="143">
        <f t="shared" si="2"/>
        <v>0.49811099124021246</v>
      </c>
      <c r="P12" s="143">
        <f t="shared" si="3"/>
        <v>0.46574983828036137</v>
      </c>
      <c r="Q12" s="143">
        <f t="shared" si="4"/>
        <v>0.11042313948572755</v>
      </c>
      <c r="R12" s="143">
        <f t="shared" si="5"/>
        <v>0.2414588265203316</v>
      </c>
      <c r="S12" s="143">
        <f t="shared" si="6"/>
        <v>0.4609355168965209</v>
      </c>
      <c r="T12" s="143">
        <f t="shared" si="7"/>
        <v>0.13092731478543898</v>
      </c>
      <c r="U12" s="143">
        <f t="shared" si="8"/>
        <v>0.3907154576250389</v>
      </c>
      <c r="V12">
        <v>2.4500000000000002</v>
      </c>
      <c r="W12" s="145">
        <f t="shared" si="0"/>
        <v>2.4500000000000002</v>
      </c>
    </row>
    <row r="13" spans="2:23" x14ac:dyDescent="0.15">
      <c r="B13" t="s">
        <v>166</v>
      </c>
      <c r="C13">
        <v>6.1909761292395296E-2</v>
      </c>
      <c r="D13">
        <v>0.20331060866947445</v>
      </c>
      <c r="E13">
        <v>0.19010197480831076</v>
      </c>
      <c r="F13">
        <v>4.5070669177847973E-2</v>
      </c>
      <c r="G13">
        <v>9.855462306952309E-2</v>
      </c>
      <c r="H13">
        <v>0.18813694567204933</v>
      </c>
      <c r="I13">
        <v>5.3439720320587338E-2</v>
      </c>
      <c r="J13">
        <v>0.15947569698981179</v>
      </c>
      <c r="K13">
        <v>2.4500000000000002</v>
      </c>
      <c r="M13" t="s">
        <v>166</v>
      </c>
      <c r="N13" s="143">
        <f t="shared" si="1"/>
        <v>0.1516789151663685</v>
      </c>
      <c r="O13" s="143">
        <f t="shared" si="2"/>
        <v>0.49811099124021246</v>
      </c>
      <c r="P13" s="143">
        <f t="shared" si="3"/>
        <v>0.46574983828036137</v>
      </c>
      <c r="Q13" s="143">
        <f t="shared" si="4"/>
        <v>0.11042313948572755</v>
      </c>
      <c r="R13" s="143">
        <f t="shared" si="5"/>
        <v>0.2414588265203316</v>
      </c>
      <c r="S13" s="143">
        <f t="shared" si="6"/>
        <v>0.4609355168965209</v>
      </c>
      <c r="T13" s="143">
        <f t="shared" si="7"/>
        <v>0.13092731478543898</v>
      </c>
      <c r="U13" s="143">
        <f t="shared" si="8"/>
        <v>0.3907154576250389</v>
      </c>
      <c r="V13">
        <v>2.4500000000000002</v>
      </c>
      <c r="W13" s="145">
        <f t="shared" si="0"/>
        <v>2.4500000000000002</v>
      </c>
    </row>
    <row r="14" spans="2:23" x14ac:dyDescent="0.15">
      <c r="B14" t="s">
        <v>167</v>
      </c>
      <c r="C14">
        <v>6.1909761292395296E-2</v>
      </c>
      <c r="D14">
        <v>0.20331060866947445</v>
      </c>
      <c r="E14">
        <v>0.19010197480831076</v>
      </c>
      <c r="F14">
        <v>4.5070669177847973E-2</v>
      </c>
      <c r="G14">
        <v>9.855462306952309E-2</v>
      </c>
      <c r="H14">
        <v>0.18813694567204933</v>
      </c>
      <c r="I14">
        <v>5.3439720320587338E-2</v>
      </c>
      <c r="J14">
        <v>0.15947569698981179</v>
      </c>
      <c r="K14">
        <v>3.25</v>
      </c>
      <c r="M14" t="s">
        <v>167</v>
      </c>
      <c r="N14" s="143">
        <f t="shared" si="1"/>
        <v>0.20120672420028471</v>
      </c>
      <c r="O14" s="143">
        <f t="shared" si="2"/>
        <v>0.66075947817579195</v>
      </c>
      <c r="P14" s="143">
        <f t="shared" si="3"/>
        <v>0.61783141812700992</v>
      </c>
      <c r="Q14" s="143">
        <f t="shared" si="4"/>
        <v>0.14647967482800592</v>
      </c>
      <c r="R14" s="143">
        <f t="shared" si="5"/>
        <v>0.32030252497595002</v>
      </c>
      <c r="S14" s="143">
        <f t="shared" si="6"/>
        <v>0.61144507343416032</v>
      </c>
      <c r="T14" s="143">
        <f t="shared" si="7"/>
        <v>0.17367909104190885</v>
      </c>
      <c r="U14" s="143">
        <f t="shared" si="8"/>
        <v>0.51829601521688828</v>
      </c>
      <c r="V14">
        <v>3.25</v>
      </c>
      <c r="W14" s="145">
        <f t="shared" si="0"/>
        <v>3.25</v>
      </c>
    </row>
    <row r="15" spans="2:23" x14ac:dyDescent="0.15">
      <c r="B15" t="s">
        <v>168</v>
      </c>
      <c r="C15">
        <v>6.1909761292395296E-2</v>
      </c>
      <c r="D15">
        <v>0.20331060866947445</v>
      </c>
      <c r="E15">
        <v>0.19010197480831076</v>
      </c>
      <c r="F15">
        <v>4.5070669177847973E-2</v>
      </c>
      <c r="G15">
        <v>9.855462306952309E-2</v>
      </c>
      <c r="H15">
        <v>0.18813694567204933</v>
      </c>
      <c r="I15">
        <v>5.3439720320587338E-2</v>
      </c>
      <c r="J15">
        <v>0.15947569698981179</v>
      </c>
      <c r="K15">
        <v>3.25</v>
      </c>
      <c r="M15" t="s">
        <v>168</v>
      </c>
      <c r="N15" s="143">
        <f t="shared" si="1"/>
        <v>0.20120672420028471</v>
      </c>
      <c r="O15" s="143">
        <f t="shared" si="2"/>
        <v>0.66075947817579195</v>
      </c>
      <c r="P15" s="143">
        <f t="shared" si="3"/>
        <v>0.61783141812700992</v>
      </c>
      <c r="Q15" s="143">
        <f t="shared" si="4"/>
        <v>0.14647967482800592</v>
      </c>
      <c r="R15" s="143">
        <f t="shared" si="5"/>
        <v>0.32030252497595002</v>
      </c>
      <c r="S15" s="143">
        <f t="shared" si="6"/>
        <v>0.61144507343416032</v>
      </c>
      <c r="T15" s="143">
        <f t="shared" si="7"/>
        <v>0.17367909104190885</v>
      </c>
      <c r="U15" s="143">
        <f t="shared" si="8"/>
        <v>0.51829601521688828</v>
      </c>
      <c r="V15">
        <v>3.25</v>
      </c>
      <c r="W15" s="145">
        <f t="shared" si="0"/>
        <v>3.25</v>
      </c>
    </row>
    <row r="16" spans="2:23" x14ac:dyDescent="0.15">
      <c r="B16" t="s">
        <v>169</v>
      </c>
      <c r="C16">
        <v>6.1909761292395296E-2</v>
      </c>
      <c r="D16">
        <v>0.20331060866947445</v>
      </c>
      <c r="E16">
        <v>0.19010197480831076</v>
      </c>
      <c r="F16">
        <v>4.5070669177847973E-2</v>
      </c>
      <c r="G16">
        <v>9.855462306952309E-2</v>
      </c>
      <c r="H16">
        <v>0.18813694567204933</v>
      </c>
      <c r="I16">
        <v>5.3439720320587338E-2</v>
      </c>
      <c r="J16">
        <v>0.15947569698981179</v>
      </c>
      <c r="K16">
        <v>3.25</v>
      </c>
      <c r="M16" t="s">
        <v>169</v>
      </c>
      <c r="N16" s="143">
        <f t="shared" si="1"/>
        <v>0.20120672420028471</v>
      </c>
      <c r="O16" s="143">
        <f t="shared" si="2"/>
        <v>0.66075947817579195</v>
      </c>
      <c r="P16" s="143">
        <f t="shared" si="3"/>
        <v>0.61783141812700992</v>
      </c>
      <c r="Q16" s="143">
        <f t="shared" si="4"/>
        <v>0.14647967482800592</v>
      </c>
      <c r="R16" s="143">
        <f t="shared" si="5"/>
        <v>0.32030252497595002</v>
      </c>
      <c r="S16" s="143">
        <f t="shared" si="6"/>
        <v>0.61144507343416032</v>
      </c>
      <c r="T16" s="143">
        <f t="shared" si="7"/>
        <v>0.17367909104190885</v>
      </c>
      <c r="U16" s="143">
        <f t="shared" si="8"/>
        <v>0.51829601521688828</v>
      </c>
      <c r="V16">
        <v>3.25</v>
      </c>
      <c r="W16" s="145">
        <f t="shared" si="0"/>
        <v>3.25</v>
      </c>
    </row>
    <row r="17" spans="2:23" x14ac:dyDescent="0.15">
      <c r="B17" t="s">
        <v>170</v>
      </c>
      <c r="C17">
        <v>6.1909761292395296E-2</v>
      </c>
      <c r="D17">
        <v>0.20331060866947445</v>
      </c>
      <c r="E17">
        <v>0.19010197480831076</v>
      </c>
      <c r="F17">
        <v>4.5070669177847973E-2</v>
      </c>
      <c r="G17">
        <v>9.855462306952309E-2</v>
      </c>
      <c r="H17">
        <v>0.18813694567204933</v>
      </c>
      <c r="I17">
        <v>5.3439720320587338E-2</v>
      </c>
      <c r="J17">
        <v>0.15947569698981179</v>
      </c>
      <c r="K17">
        <v>3.25</v>
      </c>
      <c r="M17" t="s">
        <v>170</v>
      </c>
      <c r="N17" s="143">
        <f t="shared" si="1"/>
        <v>0.20120672420028471</v>
      </c>
      <c r="O17" s="143">
        <f t="shared" si="2"/>
        <v>0.66075947817579195</v>
      </c>
      <c r="P17" s="143">
        <f t="shared" si="3"/>
        <v>0.61783141812700992</v>
      </c>
      <c r="Q17" s="143">
        <f t="shared" si="4"/>
        <v>0.14647967482800592</v>
      </c>
      <c r="R17" s="143">
        <f t="shared" si="5"/>
        <v>0.32030252497595002</v>
      </c>
      <c r="S17" s="143">
        <f t="shared" si="6"/>
        <v>0.61144507343416032</v>
      </c>
      <c r="T17" s="143">
        <f t="shared" si="7"/>
        <v>0.17367909104190885</v>
      </c>
      <c r="U17" s="143">
        <f t="shared" si="8"/>
        <v>0.51829601521688828</v>
      </c>
      <c r="V17">
        <v>3.25</v>
      </c>
      <c r="W17" s="145">
        <f t="shared" si="0"/>
        <v>3.25</v>
      </c>
    </row>
    <row r="18" spans="2:23" x14ac:dyDescent="0.15">
      <c r="B18" t="s">
        <v>171</v>
      </c>
      <c r="C18">
        <v>6.1909761292395296E-2</v>
      </c>
      <c r="D18">
        <v>0.20331060866947445</v>
      </c>
      <c r="E18">
        <v>0.19010197480831076</v>
      </c>
      <c r="F18">
        <v>4.5070669177847973E-2</v>
      </c>
      <c r="G18">
        <v>9.855462306952309E-2</v>
      </c>
      <c r="H18">
        <v>0.18813694567204933</v>
      </c>
      <c r="I18">
        <v>5.3439720320587338E-2</v>
      </c>
      <c r="J18">
        <v>0.15947569698981179</v>
      </c>
      <c r="K18">
        <v>2.5</v>
      </c>
      <c r="M18" t="s">
        <v>171</v>
      </c>
      <c r="N18" s="143">
        <f t="shared" si="1"/>
        <v>0.15477440323098823</v>
      </c>
      <c r="O18" s="143">
        <f t="shared" si="2"/>
        <v>0.50827652167368609</v>
      </c>
      <c r="P18" s="143">
        <f t="shared" si="3"/>
        <v>0.47525493702077692</v>
      </c>
      <c r="Q18" s="143">
        <f t="shared" si="4"/>
        <v>0.11267667294461993</v>
      </c>
      <c r="R18" s="143">
        <f t="shared" si="5"/>
        <v>0.24638655767380774</v>
      </c>
      <c r="S18" s="143">
        <f t="shared" si="6"/>
        <v>0.47034236418012332</v>
      </c>
      <c r="T18" s="143">
        <f t="shared" si="7"/>
        <v>0.13359930080146834</v>
      </c>
      <c r="U18" s="143">
        <f t="shared" si="8"/>
        <v>0.39868924247452947</v>
      </c>
      <c r="V18">
        <v>2.5</v>
      </c>
      <c r="W18" s="145">
        <f t="shared" si="0"/>
        <v>2.5000000000000004</v>
      </c>
    </row>
    <row r="19" spans="2:23" x14ac:dyDescent="0.15">
      <c r="B19" t="s">
        <v>172</v>
      </c>
      <c r="C19">
        <v>6.1909761292395296E-2</v>
      </c>
      <c r="D19">
        <v>0.20331060866947445</v>
      </c>
      <c r="E19">
        <v>0.19010197480831076</v>
      </c>
      <c r="F19">
        <v>4.5070669177847973E-2</v>
      </c>
      <c r="G19">
        <v>9.855462306952309E-2</v>
      </c>
      <c r="H19">
        <v>0.18813694567204933</v>
      </c>
      <c r="I19">
        <v>5.3439720320587338E-2</v>
      </c>
      <c r="J19">
        <v>0.15947569698981179</v>
      </c>
      <c r="K19">
        <v>2.8353000000000002</v>
      </c>
      <c r="M19" t="s">
        <v>172</v>
      </c>
      <c r="N19" s="143">
        <f t="shared" si="1"/>
        <v>0.17553274619232839</v>
      </c>
      <c r="O19" s="143">
        <f t="shared" si="2"/>
        <v>0.576446568760561</v>
      </c>
      <c r="P19" s="143">
        <f t="shared" si="3"/>
        <v>0.53899612917400352</v>
      </c>
      <c r="Q19" s="143">
        <f t="shared" si="4"/>
        <v>0.12778886831995237</v>
      </c>
      <c r="R19" s="143">
        <f t="shared" si="5"/>
        <v>0.27943192278901885</v>
      </c>
      <c r="S19" s="143">
        <f t="shared" si="6"/>
        <v>0.53342468206396154</v>
      </c>
      <c r="T19" s="143">
        <f t="shared" si="7"/>
        <v>0.15151763902496129</v>
      </c>
      <c r="U19" s="143">
        <f t="shared" si="8"/>
        <v>0.45216144367521338</v>
      </c>
      <c r="V19">
        <v>2.8353000000000002</v>
      </c>
      <c r="W19" s="145">
        <f t="shared" si="0"/>
        <v>2.8353000000000002</v>
      </c>
    </row>
    <row r="20" spans="2:23" x14ac:dyDescent="0.15">
      <c r="B20" t="s">
        <v>173</v>
      </c>
      <c r="C20">
        <v>6.1909761292395296E-2</v>
      </c>
      <c r="D20">
        <v>0.20331060866947445</v>
      </c>
      <c r="E20">
        <v>0.19010197480831076</v>
      </c>
      <c r="F20">
        <v>4.5070669177847973E-2</v>
      </c>
      <c r="G20">
        <v>9.855462306952309E-2</v>
      </c>
      <c r="H20">
        <v>0.18813694567204933</v>
      </c>
      <c r="I20">
        <v>5.3439720320587338E-2</v>
      </c>
      <c r="J20">
        <v>0.15947569698981179</v>
      </c>
      <c r="K20">
        <v>2.8353000000000002</v>
      </c>
      <c r="M20" t="s">
        <v>173</v>
      </c>
      <c r="N20" s="143">
        <f t="shared" si="1"/>
        <v>0.17553274619232839</v>
      </c>
      <c r="O20" s="143">
        <f t="shared" si="2"/>
        <v>0.576446568760561</v>
      </c>
      <c r="P20" s="143">
        <f t="shared" si="3"/>
        <v>0.53899612917400352</v>
      </c>
      <c r="Q20" s="143">
        <f t="shared" si="4"/>
        <v>0.12778886831995237</v>
      </c>
      <c r="R20" s="143">
        <f t="shared" si="5"/>
        <v>0.27943192278901885</v>
      </c>
      <c r="S20" s="143">
        <f t="shared" si="6"/>
        <v>0.53342468206396154</v>
      </c>
      <c r="T20" s="143">
        <f t="shared" si="7"/>
        <v>0.15151763902496129</v>
      </c>
      <c r="U20" s="143">
        <f t="shared" si="8"/>
        <v>0.45216144367521338</v>
      </c>
      <c r="V20">
        <v>2.8353000000000002</v>
      </c>
      <c r="W20" s="145">
        <f t="shared" si="0"/>
        <v>2.8353000000000002</v>
      </c>
    </row>
    <row r="21" spans="2:23" x14ac:dyDescent="0.15">
      <c r="B21" t="s">
        <v>174</v>
      </c>
      <c r="C21">
        <v>6.1909761292395296E-2</v>
      </c>
      <c r="D21">
        <v>0.20331060866947445</v>
      </c>
      <c r="E21">
        <v>0.19010197480831076</v>
      </c>
      <c r="F21">
        <v>4.5070669177847973E-2</v>
      </c>
      <c r="G21">
        <v>9.855462306952309E-2</v>
      </c>
      <c r="H21">
        <v>0.18813694567204933</v>
      </c>
      <c r="I21">
        <v>5.3439720320587338E-2</v>
      </c>
      <c r="J21">
        <v>0.15947569698981179</v>
      </c>
      <c r="K21">
        <v>3.25</v>
      </c>
      <c r="M21" t="s">
        <v>174</v>
      </c>
      <c r="N21" s="143">
        <f t="shared" si="1"/>
        <v>0.20120672420028471</v>
      </c>
      <c r="O21" s="143">
        <f t="shared" si="2"/>
        <v>0.66075947817579195</v>
      </c>
      <c r="P21" s="143">
        <f t="shared" si="3"/>
        <v>0.61783141812700992</v>
      </c>
      <c r="Q21" s="143">
        <f t="shared" si="4"/>
        <v>0.14647967482800592</v>
      </c>
      <c r="R21" s="143">
        <f t="shared" si="5"/>
        <v>0.32030252497595002</v>
      </c>
      <c r="S21" s="143">
        <f t="shared" si="6"/>
        <v>0.61144507343416032</v>
      </c>
      <c r="T21" s="143">
        <f t="shared" si="7"/>
        <v>0.17367909104190885</v>
      </c>
      <c r="U21" s="143">
        <f t="shared" si="8"/>
        <v>0.51829601521688828</v>
      </c>
      <c r="V21">
        <v>3.25</v>
      </c>
      <c r="W21" s="145">
        <f t="shared" si="0"/>
        <v>3.25</v>
      </c>
    </row>
    <row r="22" spans="2:23" x14ac:dyDescent="0.15">
      <c r="B22" t="s">
        <v>175</v>
      </c>
      <c r="C22">
        <v>6.1289073824946805E-2</v>
      </c>
      <c r="D22">
        <v>0.19847677410166645</v>
      </c>
      <c r="E22">
        <v>0.16053829936260691</v>
      </c>
      <c r="F22">
        <v>4.5860627141977695E-2</v>
      </c>
      <c r="G22">
        <v>0.11018994303069428</v>
      </c>
      <c r="H22">
        <v>0.19954888537797122</v>
      </c>
      <c r="I22">
        <v>6.2688861441907148E-2</v>
      </c>
      <c r="J22">
        <v>0.16140753571822952</v>
      </c>
      <c r="K22">
        <v>2.3084099999999999</v>
      </c>
      <c r="M22" t="s">
        <v>175</v>
      </c>
      <c r="N22" s="143">
        <f t="shared" si="1"/>
        <v>0.14148031090824545</v>
      </c>
      <c r="O22" s="143">
        <f t="shared" si="2"/>
        <v>0.45816577010402781</v>
      </c>
      <c r="P22" s="143">
        <f t="shared" si="3"/>
        <v>0.37058821563163541</v>
      </c>
      <c r="Q22" s="143">
        <f t="shared" si="4"/>
        <v>0.10586513030081272</v>
      </c>
      <c r="R22" s="143">
        <f t="shared" si="5"/>
        <v>0.25436356639148494</v>
      </c>
      <c r="S22" s="143">
        <f t="shared" si="6"/>
        <v>0.46064064249536252</v>
      </c>
      <c r="T22" s="143">
        <f t="shared" si="7"/>
        <v>0.14471159464111288</v>
      </c>
      <c r="U22" s="143">
        <f t="shared" si="8"/>
        <v>0.37259476952731818</v>
      </c>
      <c r="V22">
        <v>2.3084099999999999</v>
      </c>
      <c r="W22" s="145">
        <f t="shared" si="0"/>
        <v>2.3084099999999999</v>
      </c>
    </row>
    <row r="23" spans="2:23" x14ac:dyDescent="0.15">
      <c r="B23" t="s">
        <v>176</v>
      </c>
      <c r="C23">
        <v>6.1289073824946805E-2</v>
      </c>
      <c r="D23">
        <v>0.19847677410166645</v>
      </c>
      <c r="E23">
        <v>0.16053829936260691</v>
      </c>
      <c r="F23">
        <v>4.5860627141977695E-2</v>
      </c>
      <c r="G23">
        <v>0.11018994303069428</v>
      </c>
      <c r="H23">
        <v>0.19954888537797122</v>
      </c>
      <c r="I23">
        <v>6.2688861441907148E-2</v>
      </c>
      <c r="J23">
        <v>0.16140753571822952</v>
      </c>
      <c r="K23">
        <v>3.85</v>
      </c>
      <c r="M23" t="s">
        <v>176</v>
      </c>
      <c r="N23" s="143">
        <f t="shared" si="1"/>
        <v>0.2359629342260452</v>
      </c>
      <c r="O23" s="143">
        <f t="shared" si="2"/>
        <v>0.76413558029141582</v>
      </c>
      <c r="P23" s="143">
        <f t="shared" si="3"/>
        <v>0.6180724525460366</v>
      </c>
      <c r="Q23" s="143">
        <f t="shared" si="4"/>
        <v>0.17656341449661414</v>
      </c>
      <c r="R23" s="143">
        <f t="shared" si="5"/>
        <v>0.42423128066817301</v>
      </c>
      <c r="S23" s="143">
        <f t="shared" si="6"/>
        <v>0.76826320870518916</v>
      </c>
      <c r="T23" s="143">
        <f t="shared" si="7"/>
        <v>0.24135211655134253</v>
      </c>
      <c r="U23" s="143">
        <f t="shared" si="8"/>
        <v>0.62141901251518372</v>
      </c>
      <c r="V23">
        <v>3.85</v>
      </c>
      <c r="W23" s="145">
        <f t="shared" si="0"/>
        <v>3.8500000000000005</v>
      </c>
    </row>
    <row r="24" spans="2:23" x14ac:dyDescent="0.15">
      <c r="B24" t="s">
        <v>177</v>
      </c>
      <c r="C24">
        <v>6.1289073824946805E-2</v>
      </c>
      <c r="D24">
        <v>0.19847677410166645</v>
      </c>
      <c r="E24">
        <v>0.16053829936260691</v>
      </c>
      <c r="F24">
        <v>4.5860627141977695E-2</v>
      </c>
      <c r="G24">
        <v>0.11018994303069428</v>
      </c>
      <c r="H24">
        <v>0.19954888537797122</v>
      </c>
      <c r="I24">
        <v>6.2688861441907148E-2</v>
      </c>
      <c r="J24">
        <v>0.16140753571822952</v>
      </c>
      <c r="K24">
        <v>1.3</v>
      </c>
      <c r="M24" t="s">
        <v>177</v>
      </c>
      <c r="N24" s="143">
        <f t="shared" si="1"/>
        <v>7.9675795972430852E-2</v>
      </c>
      <c r="O24" s="143">
        <f t="shared" si="2"/>
        <v>0.25801980633216637</v>
      </c>
      <c r="P24" s="143">
        <f t="shared" si="3"/>
        <v>0.20869978917138898</v>
      </c>
      <c r="Q24" s="143">
        <f t="shared" si="4"/>
        <v>5.9618815284571004E-2</v>
      </c>
      <c r="R24" s="143">
        <f t="shared" si="5"/>
        <v>0.14324692593990257</v>
      </c>
      <c r="S24" s="143">
        <f t="shared" si="6"/>
        <v>0.2594135509913626</v>
      </c>
      <c r="T24" s="143">
        <f t="shared" si="7"/>
        <v>8.1495519874479297E-2</v>
      </c>
      <c r="U24" s="143">
        <f t="shared" si="8"/>
        <v>0.2098297964336984</v>
      </c>
      <c r="V24">
        <v>1.3</v>
      </c>
      <c r="W24" s="145">
        <f t="shared" si="0"/>
        <v>1.3000000000000003</v>
      </c>
    </row>
    <row r="25" spans="2:23" x14ac:dyDescent="0.15">
      <c r="B25" t="s">
        <v>178</v>
      </c>
      <c r="C25">
        <v>5.2484919524803587E-2</v>
      </c>
      <c r="D25">
        <v>0.26081926866001459</v>
      </c>
      <c r="E25">
        <v>0.11711884330959782</v>
      </c>
      <c r="F25">
        <v>3.7609827996346996E-2</v>
      </c>
      <c r="G25">
        <v>0.1524480142465536</v>
      </c>
      <c r="H25">
        <v>0.10819955850711266</v>
      </c>
      <c r="I25">
        <v>6.6825577037843018E-2</v>
      </c>
      <c r="J25">
        <v>0.20449399071772786</v>
      </c>
      <c r="K25">
        <v>2.5</v>
      </c>
      <c r="M25" t="s">
        <v>178</v>
      </c>
      <c r="N25" s="143">
        <f t="shared" si="1"/>
        <v>0.13121229881200897</v>
      </c>
      <c r="O25" s="143">
        <f t="shared" si="2"/>
        <v>0.65204817165003648</v>
      </c>
      <c r="P25" s="143">
        <f t="shared" si="3"/>
        <v>0.29279710827399452</v>
      </c>
      <c r="Q25" s="143">
        <f t="shared" si="4"/>
        <v>9.4024569990867488E-2</v>
      </c>
      <c r="R25" s="143">
        <f t="shared" si="5"/>
        <v>0.38112003561638402</v>
      </c>
      <c r="S25" s="143">
        <f t="shared" si="6"/>
        <v>0.27049889626778167</v>
      </c>
      <c r="T25" s="143">
        <f t="shared" si="7"/>
        <v>0.16706394259460755</v>
      </c>
      <c r="U25" s="143">
        <f t="shared" si="8"/>
        <v>0.51123497679431962</v>
      </c>
      <c r="V25">
        <v>2.5</v>
      </c>
      <c r="W25" s="145">
        <f t="shared" si="0"/>
        <v>2.5000000000000004</v>
      </c>
    </row>
    <row r="26" spans="2:23" x14ac:dyDescent="0.15">
      <c r="B26" t="s">
        <v>179</v>
      </c>
      <c r="C26">
        <v>5.2484919524803587E-2</v>
      </c>
      <c r="D26">
        <v>0.26081926866001459</v>
      </c>
      <c r="E26">
        <v>0.11711884330959782</v>
      </c>
      <c r="F26">
        <v>3.7609827996346996E-2</v>
      </c>
      <c r="G26">
        <v>0.1524480142465536</v>
      </c>
      <c r="H26">
        <v>0.10819955850711266</v>
      </c>
      <c r="I26">
        <v>6.6825577037843018E-2</v>
      </c>
      <c r="J26">
        <v>0.20449399071772786</v>
      </c>
      <c r="K26">
        <v>2.5</v>
      </c>
      <c r="M26" t="s">
        <v>179</v>
      </c>
      <c r="N26" s="143">
        <f t="shared" si="1"/>
        <v>0.13121229881200897</v>
      </c>
      <c r="O26" s="143">
        <f t="shared" si="2"/>
        <v>0.65204817165003648</v>
      </c>
      <c r="P26" s="143">
        <f t="shared" si="3"/>
        <v>0.29279710827399452</v>
      </c>
      <c r="Q26" s="143">
        <f t="shared" si="4"/>
        <v>9.4024569990867488E-2</v>
      </c>
      <c r="R26" s="143">
        <f t="shared" si="5"/>
        <v>0.38112003561638402</v>
      </c>
      <c r="S26" s="143">
        <f t="shared" si="6"/>
        <v>0.27049889626778167</v>
      </c>
      <c r="T26" s="143">
        <f t="shared" si="7"/>
        <v>0.16706394259460755</v>
      </c>
      <c r="U26" s="143">
        <f t="shared" si="8"/>
        <v>0.51123497679431962</v>
      </c>
      <c r="V26">
        <v>2.5</v>
      </c>
      <c r="W26" s="145">
        <f t="shared" si="0"/>
        <v>2.5000000000000004</v>
      </c>
    </row>
    <row r="27" spans="2:23" x14ac:dyDescent="0.15">
      <c r="B27" t="s">
        <v>180</v>
      </c>
      <c r="C27">
        <v>5.139227069997452E-2</v>
      </c>
      <c r="D27">
        <v>0.20138481436688618</v>
      </c>
      <c r="E27">
        <v>0.17088618400626901</v>
      </c>
      <c r="F27">
        <v>4.5896732727379451E-2</v>
      </c>
      <c r="G27">
        <v>0.12045459752181553</v>
      </c>
      <c r="H27">
        <v>0.16949342161377901</v>
      </c>
      <c r="I27">
        <v>6.4529005663801417E-2</v>
      </c>
      <c r="J27">
        <v>0.17596297340009487</v>
      </c>
      <c r="K27">
        <v>1.25</v>
      </c>
      <c r="M27" t="s">
        <v>180</v>
      </c>
      <c r="N27" s="143">
        <f t="shared" si="1"/>
        <v>6.4240338374968148E-2</v>
      </c>
      <c r="O27" s="143">
        <f t="shared" si="2"/>
        <v>0.25173101795860775</v>
      </c>
      <c r="P27" s="143">
        <f t="shared" si="3"/>
        <v>0.21360773000783626</v>
      </c>
      <c r="Q27" s="143">
        <f t="shared" si="4"/>
        <v>5.7370915909224315E-2</v>
      </c>
      <c r="R27" s="143">
        <f t="shared" si="5"/>
        <v>0.15056824690226941</v>
      </c>
      <c r="S27" s="143">
        <f t="shared" si="6"/>
        <v>0.21186677701722376</v>
      </c>
      <c r="T27" s="143">
        <f t="shared" si="7"/>
        <v>8.0661257079751775E-2</v>
      </c>
      <c r="U27" s="143">
        <f t="shared" si="8"/>
        <v>0.2199537167501186</v>
      </c>
      <c r="V27">
        <v>1.25</v>
      </c>
      <c r="W27" s="145">
        <f t="shared" si="0"/>
        <v>1.25</v>
      </c>
    </row>
    <row r="28" spans="2:23" x14ac:dyDescent="0.15">
      <c r="B28" t="s">
        <v>181</v>
      </c>
      <c r="C28">
        <v>2.0604139594186478E-2</v>
      </c>
      <c r="D28">
        <v>0.11936830406490284</v>
      </c>
      <c r="E28">
        <v>0.14583286932228626</v>
      </c>
      <c r="F28">
        <v>4.0192835696963698E-2</v>
      </c>
      <c r="G28">
        <v>0.17324786950901916</v>
      </c>
      <c r="H28">
        <v>0.19952537159808992</v>
      </c>
      <c r="I28">
        <v>4.0960347835902799E-2</v>
      </c>
      <c r="J28">
        <v>0.26026826237864892</v>
      </c>
      <c r="K28">
        <v>1.65126</v>
      </c>
      <c r="M28" t="s">
        <v>181</v>
      </c>
      <c r="N28" s="143">
        <f t="shared" si="1"/>
        <v>3.4022791546296366E-2</v>
      </c>
      <c r="O28" s="143">
        <f t="shared" si="2"/>
        <v>0.19710810577021146</v>
      </c>
      <c r="P28" s="143">
        <f t="shared" si="3"/>
        <v>0.2408079837971184</v>
      </c>
      <c r="Q28" s="143">
        <f t="shared" si="4"/>
        <v>6.6368821872968276E-2</v>
      </c>
      <c r="R28" s="143">
        <f t="shared" si="5"/>
        <v>0.28607727700546298</v>
      </c>
      <c r="S28" s="143">
        <f t="shared" si="6"/>
        <v>0.32946826510506194</v>
      </c>
      <c r="T28" s="143">
        <f t="shared" si="7"/>
        <v>6.763618396751285E-2</v>
      </c>
      <c r="U28" s="143">
        <f t="shared" si="8"/>
        <v>0.4297705709353678</v>
      </c>
      <c r="V28">
        <v>1.65126</v>
      </c>
      <c r="W28" s="145">
        <f t="shared" si="0"/>
        <v>1.6512600000000002</v>
      </c>
    </row>
    <row r="29" spans="2:23" x14ac:dyDescent="0.15">
      <c r="B29" t="s">
        <v>182</v>
      </c>
      <c r="C29">
        <v>2.0604139594186478E-2</v>
      </c>
      <c r="D29">
        <v>0.11936830406490284</v>
      </c>
      <c r="E29">
        <v>0.14583286932228626</v>
      </c>
      <c r="F29">
        <v>4.0192835696963698E-2</v>
      </c>
      <c r="G29">
        <v>0.17324786950901916</v>
      </c>
      <c r="H29">
        <v>0.19952537159808992</v>
      </c>
      <c r="I29">
        <v>4.0960347835902799E-2</v>
      </c>
      <c r="J29">
        <v>0.26026826237864892</v>
      </c>
      <c r="K29">
        <v>10.49996</v>
      </c>
      <c r="M29" t="s">
        <v>182</v>
      </c>
      <c r="N29" s="143">
        <f t="shared" si="1"/>
        <v>0.21634264157337424</v>
      </c>
      <c r="O29" s="143">
        <f t="shared" si="2"/>
        <v>1.2533624179493172</v>
      </c>
      <c r="P29" s="143">
        <f t="shared" si="3"/>
        <v>1.5312392945692328</v>
      </c>
      <c r="Q29" s="143">
        <f t="shared" si="4"/>
        <v>0.42202316710469095</v>
      </c>
      <c r="R29" s="143">
        <f t="shared" si="5"/>
        <v>1.8190956999299208</v>
      </c>
      <c r="S29" s="143">
        <f t="shared" si="6"/>
        <v>2.0950084207650801</v>
      </c>
      <c r="T29" s="143">
        <f t="shared" si="7"/>
        <v>0.43008201386306594</v>
      </c>
      <c r="U29" s="143">
        <f t="shared" si="8"/>
        <v>2.7328063442453185</v>
      </c>
      <c r="V29">
        <v>10.49996</v>
      </c>
      <c r="W29" s="145">
        <f t="shared" si="0"/>
        <v>10.49996</v>
      </c>
    </row>
    <row r="30" spans="2:23" x14ac:dyDescent="0.15">
      <c r="B30" t="s">
        <v>183</v>
      </c>
      <c r="C30">
        <v>2.0604139594186478E-2</v>
      </c>
      <c r="D30">
        <v>0.11936830406490284</v>
      </c>
      <c r="E30">
        <v>0.14583286932228626</v>
      </c>
      <c r="F30">
        <v>4.0192835696963698E-2</v>
      </c>
      <c r="G30">
        <v>0.17324786950901916</v>
      </c>
      <c r="H30">
        <v>0.19952537159808992</v>
      </c>
      <c r="I30">
        <v>4.0960347835902799E-2</v>
      </c>
      <c r="J30">
        <v>0.26026826237864892</v>
      </c>
      <c r="K30">
        <v>1.65126</v>
      </c>
      <c r="M30" t="s">
        <v>183</v>
      </c>
      <c r="N30" s="143">
        <f t="shared" si="1"/>
        <v>3.4022791546296366E-2</v>
      </c>
      <c r="O30" s="143">
        <f t="shared" si="2"/>
        <v>0.19710810577021146</v>
      </c>
      <c r="P30" s="143">
        <f t="shared" si="3"/>
        <v>0.2408079837971184</v>
      </c>
      <c r="Q30" s="143">
        <f t="shared" si="4"/>
        <v>6.6368821872968276E-2</v>
      </c>
      <c r="R30" s="143">
        <f t="shared" si="5"/>
        <v>0.28607727700546298</v>
      </c>
      <c r="S30" s="143">
        <f t="shared" si="6"/>
        <v>0.32946826510506194</v>
      </c>
      <c r="T30" s="143">
        <f t="shared" si="7"/>
        <v>6.763618396751285E-2</v>
      </c>
      <c r="U30" s="143">
        <f t="shared" si="8"/>
        <v>0.4297705709353678</v>
      </c>
      <c r="V30">
        <v>1.65126</v>
      </c>
      <c r="W30" s="145">
        <f t="shared" si="0"/>
        <v>1.6512600000000002</v>
      </c>
    </row>
    <row r="31" spans="2:23" x14ac:dyDescent="0.15">
      <c r="B31" t="s">
        <v>184</v>
      </c>
      <c r="C31">
        <v>6.909847008194589E-2</v>
      </c>
      <c r="D31">
        <v>0.21871508985098906</v>
      </c>
      <c r="E31">
        <v>0.13360182008585533</v>
      </c>
      <c r="F31">
        <v>4.4084110886160016E-2</v>
      </c>
      <c r="G31">
        <v>0.10560622415353034</v>
      </c>
      <c r="H31">
        <v>0.18567079792447536</v>
      </c>
      <c r="I31">
        <v>6.464765124062391E-2</v>
      </c>
      <c r="J31">
        <v>0.17857583577642011</v>
      </c>
      <c r="K31">
        <v>2.5179</v>
      </c>
      <c r="M31" t="s">
        <v>184</v>
      </c>
      <c r="N31" s="143">
        <f t="shared" si="1"/>
        <v>0.17398303781933155</v>
      </c>
      <c r="O31" s="143">
        <f t="shared" si="2"/>
        <v>0.55070272473580539</v>
      </c>
      <c r="P31" s="143">
        <f t="shared" si="3"/>
        <v>0.33639602279417513</v>
      </c>
      <c r="Q31" s="143">
        <f t="shared" si="4"/>
        <v>0.11099938280026231</v>
      </c>
      <c r="R31" s="143">
        <f t="shared" si="5"/>
        <v>0.26590591179617407</v>
      </c>
      <c r="S31" s="143">
        <f t="shared" si="6"/>
        <v>0.46750050209403649</v>
      </c>
      <c r="T31" s="143">
        <f t="shared" si="7"/>
        <v>0.16277632105876694</v>
      </c>
      <c r="U31" s="143">
        <f t="shared" si="8"/>
        <v>0.44963609690144818</v>
      </c>
      <c r="V31">
        <v>2.5179</v>
      </c>
      <c r="W31" s="145">
        <f t="shared" si="0"/>
        <v>2.5178999999999996</v>
      </c>
    </row>
    <row r="32" spans="2:23" x14ac:dyDescent="0.15">
      <c r="B32" t="s">
        <v>185</v>
      </c>
      <c r="C32">
        <v>6.909847008194589E-2</v>
      </c>
      <c r="D32">
        <v>0.21871508985098906</v>
      </c>
      <c r="E32">
        <v>0.13360182008585533</v>
      </c>
      <c r="F32">
        <v>4.4084110886160016E-2</v>
      </c>
      <c r="G32">
        <v>0.10560622415353034</v>
      </c>
      <c r="H32">
        <v>0.18567079792447536</v>
      </c>
      <c r="I32">
        <v>6.464765124062391E-2</v>
      </c>
      <c r="J32">
        <v>0.17857583577642011</v>
      </c>
      <c r="K32">
        <v>3.2873600000000001</v>
      </c>
      <c r="M32" t="s">
        <v>185</v>
      </c>
      <c r="N32" s="143">
        <f t="shared" si="1"/>
        <v>0.22715154660858564</v>
      </c>
      <c r="O32" s="143">
        <f t="shared" si="2"/>
        <v>0.71899523777254737</v>
      </c>
      <c r="P32" s="143">
        <f t="shared" si="3"/>
        <v>0.4391972792774374</v>
      </c>
      <c r="Q32" s="143">
        <f t="shared" si="4"/>
        <v>0.144920342762727</v>
      </c>
      <c r="R32" s="143">
        <f t="shared" si="5"/>
        <v>0.3471656770333495</v>
      </c>
      <c r="S32" s="143">
        <f t="shared" si="6"/>
        <v>0.61036675426500331</v>
      </c>
      <c r="T32" s="143">
        <f t="shared" si="7"/>
        <v>0.21252010278237743</v>
      </c>
      <c r="U32" s="143">
        <f t="shared" si="8"/>
        <v>0.58704305949797242</v>
      </c>
      <c r="V32">
        <v>3.2873600000000001</v>
      </c>
      <c r="W32" s="145">
        <f t="shared" si="0"/>
        <v>3.2873600000000001</v>
      </c>
    </row>
    <row r="33" spans="2:23" x14ac:dyDescent="0.15">
      <c r="B33" t="s">
        <v>186</v>
      </c>
      <c r="C33">
        <v>6.909847008194589E-2</v>
      </c>
      <c r="D33">
        <v>0.21871508985098906</v>
      </c>
      <c r="E33">
        <v>0.13360182008585533</v>
      </c>
      <c r="F33">
        <v>4.4084110886160016E-2</v>
      </c>
      <c r="G33">
        <v>0.10560622415353034</v>
      </c>
      <c r="H33">
        <v>0.18567079792447536</v>
      </c>
      <c r="I33">
        <v>6.464765124062391E-2</v>
      </c>
      <c r="J33">
        <v>0.17857583577642011</v>
      </c>
      <c r="K33">
        <v>12</v>
      </c>
      <c r="M33" t="s">
        <v>186</v>
      </c>
      <c r="N33" s="143">
        <f t="shared" si="1"/>
        <v>0.82918164098335068</v>
      </c>
      <c r="O33" s="143">
        <f t="shared" si="2"/>
        <v>2.6245810782118686</v>
      </c>
      <c r="P33" s="143">
        <f t="shared" si="3"/>
        <v>1.6032218410302641</v>
      </c>
      <c r="Q33" s="143">
        <f t="shared" si="4"/>
        <v>0.52900933063392019</v>
      </c>
      <c r="R33" s="143">
        <f t="shared" si="5"/>
        <v>1.2672746898423641</v>
      </c>
      <c r="S33" s="143">
        <f t="shared" si="6"/>
        <v>2.2280495750937042</v>
      </c>
      <c r="T33" s="143">
        <f t="shared" si="7"/>
        <v>0.77577181488748692</v>
      </c>
      <c r="U33" s="143">
        <f t="shared" si="8"/>
        <v>2.1429100293170413</v>
      </c>
      <c r="V33">
        <v>12</v>
      </c>
      <c r="W33" s="145">
        <f t="shared" si="0"/>
        <v>12</v>
      </c>
    </row>
    <row r="34" spans="2:23" x14ac:dyDescent="0.15">
      <c r="B34" t="s">
        <v>187</v>
      </c>
      <c r="C34">
        <v>6.909847008194589E-2</v>
      </c>
      <c r="D34">
        <v>0.21871508985098906</v>
      </c>
      <c r="E34">
        <v>0.13360182008585533</v>
      </c>
      <c r="F34">
        <v>4.4084110886160016E-2</v>
      </c>
      <c r="G34">
        <v>0.10560622415353034</v>
      </c>
      <c r="H34">
        <v>0.18567079792447536</v>
      </c>
      <c r="I34">
        <v>6.464765124062391E-2</v>
      </c>
      <c r="J34">
        <v>0.17857583577642011</v>
      </c>
      <c r="K34">
        <v>2</v>
      </c>
      <c r="M34" t="s">
        <v>187</v>
      </c>
      <c r="N34" s="143">
        <f t="shared" si="1"/>
        <v>0.13819694016389178</v>
      </c>
      <c r="O34" s="143">
        <f t="shared" si="2"/>
        <v>0.43743017970197812</v>
      </c>
      <c r="P34" s="143">
        <f t="shared" si="3"/>
        <v>0.26720364017171067</v>
      </c>
      <c r="Q34" s="143">
        <f t="shared" si="4"/>
        <v>8.8168221772320032E-2</v>
      </c>
      <c r="R34" s="143">
        <f t="shared" si="5"/>
        <v>0.21121244830706068</v>
      </c>
      <c r="S34" s="143">
        <f t="shared" si="6"/>
        <v>0.37134159584895071</v>
      </c>
      <c r="T34" s="143">
        <f t="shared" si="7"/>
        <v>0.12929530248124782</v>
      </c>
      <c r="U34" s="143">
        <f t="shared" si="8"/>
        <v>0.35715167155284022</v>
      </c>
      <c r="V34">
        <v>2</v>
      </c>
      <c r="W34" s="145">
        <f t="shared" si="0"/>
        <v>2</v>
      </c>
    </row>
    <row r="35" spans="2:23" x14ac:dyDescent="0.15">
      <c r="B35" t="s">
        <v>188</v>
      </c>
      <c r="C35">
        <v>6.909847008194589E-2</v>
      </c>
      <c r="D35">
        <v>0.21871508985098906</v>
      </c>
      <c r="E35">
        <v>0.13360182008585533</v>
      </c>
      <c r="F35">
        <v>4.4084110886160016E-2</v>
      </c>
      <c r="G35">
        <v>0.10560622415353034</v>
      </c>
      <c r="H35">
        <v>0.18567079792447536</v>
      </c>
      <c r="I35">
        <v>6.464765124062391E-2</v>
      </c>
      <c r="J35">
        <v>0.17857583577642011</v>
      </c>
      <c r="K35">
        <v>2.7</v>
      </c>
      <c r="M35" t="s">
        <v>188</v>
      </c>
      <c r="N35" s="143">
        <f t="shared" si="1"/>
        <v>0.18656586922125393</v>
      </c>
      <c r="O35" s="143">
        <f t="shared" si="2"/>
        <v>0.59053074259767047</v>
      </c>
      <c r="P35" s="143">
        <f t="shared" si="3"/>
        <v>0.36072491423180941</v>
      </c>
      <c r="Q35" s="143">
        <f t="shared" si="4"/>
        <v>0.11902709939263205</v>
      </c>
      <c r="R35" s="143">
        <f t="shared" si="5"/>
        <v>0.28513680521453194</v>
      </c>
      <c r="S35" s="143">
        <f t="shared" si="6"/>
        <v>0.50131115439608354</v>
      </c>
      <c r="T35" s="143">
        <f t="shared" si="7"/>
        <v>0.17454865834968458</v>
      </c>
      <c r="U35" s="143">
        <f t="shared" si="8"/>
        <v>0.48215475659633433</v>
      </c>
      <c r="V35">
        <v>2.7</v>
      </c>
      <c r="W35" s="145">
        <f t="shared" si="0"/>
        <v>2.7000000000000006</v>
      </c>
    </row>
    <row r="36" spans="2:23" x14ac:dyDescent="0.15">
      <c r="B36" t="s">
        <v>189</v>
      </c>
      <c r="C36">
        <v>6.909847008194589E-2</v>
      </c>
      <c r="D36">
        <v>0.21871508985098906</v>
      </c>
      <c r="E36">
        <v>0.13360182008585533</v>
      </c>
      <c r="F36">
        <v>4.4084110886160016E-2</v>
      </c>
      <c r="G36">
        <v>0.10560622415353034</v>
      </c>
      <c r="H36">
        <v>0.18567079792447536</v>
      </c>
      <c r="I36">
        <v>6.464765124062391E-2</v>
      </c>
      <c r="J36">
        <v>0.17857583577642011</v>
      </c>
      <c r="K36">
        <v>2</v>
      </c>
      <c r="M36" t="s">
        <v>189</v>
      </c>
      <c r="N36" s="143">
        <f t="shared" si="1"/>
        <v>0.13819694016389178</v>
      </c>
      <c r="O36" s="143">
        <f t="shared" si="2"/>
        <v>0.43743017970197812</v>
      </c>
      <c r="P36" s="143">
        <f t="shared" si="3"/>
        <v>0.26720364017171067</v>
      </c>
      <c r="Q36" s="143">
        <f t="shared" si="4"/>
        <v>8.8168221772320032E-2</v>
      </c>
      <c r="R36" s="143">
        <f t="shared" si="5"/>
        <v>0.21121244830706068</v>
      </c>
      <c r="S36" s="143">
        <f t="shared" si="6"/>
        <v>0.37134159584895071</v>
      </c>
      <c r="T36" s="143">
        <f t="shared" si="7"/>
        <v>0.12929530248124782</v>
      </c>
      <c r="U36" s="143">
        <f t="shared" si="8"/>
        <v>0.35715167155284022</v>
      </c>
      <c r="V36">
        <v>2</v>
      </c>
      <c r="W36" s="145">
        <f t="shared" si="0"/>
        <v>2</v>
      </c>
    </row>
    <row r="37" spans="2:23" x14ac:dyDescent="0.15">
      <c r="B37" t="s">
        <v>190</v>
      </c>
      <c r="C37">
        <v>6.909847008194589E-2</v>
      </c>
      <c r="D37">
        <v>0.21871508985098906</v>
      </c>
      <c r="E37">
        <v>0.13360182008585533</v>
      </c>
      <c r="F37">
        <v>4.4084110886160016E-2</v>
      </c>
      <c r="G37">
        <v>0.10560622415353034</v>
      </c>
      <c r="H37">
        <v>0.18567079792447536</v>
      </c>
      <c r="I37">
        <v>6.464765124062391E-2</v>
      </c>
      <c r="J37">
        <v>0.17857583577642011</v>
      </c>
      <c r="K37">
        <v>1.1499999999999999</v>
      </c>
      <c r="M37" t="s">
        <v>190</v>
      </c>
      <c r="N37" s="143">
        <f t="shared" si="1"/>
        <v>7.9463240594237761E-2</v>
      </c>
      <c r="O37" s="143">
        <f t="shared" si="2"/>
        <v>0.25152235332863737</v>
      </c>
      <c r="P37" s="143">
        <f t="shared" si="3"/>
        <v>0.15364209309873361</v>
      </c>
      <c r="Q37" s="143">
        <f t="shared" si="4"/>
        <v>5.0696727519084016E-2</v>
      </c>
      <c r="R37" s="143">
        <f t="shared" si="5"/>
        <v>0.12144715777655989</v>
      </c>
      <c r="S37" s="143">
        <f t="shared" si="6"/>
        <v>0.21352141761314664</v>
      </c>
      <c r="T37" s="143">
        <f t="shared" si="7"/>
        <v>7.4344798926717484E-2</v>
      </c>
      <c r="U37" s="143">
        <f t="shared" si="8"/>
        <v>0.20536221114288311</v>
      </c>
      <c r="V37">
        <v>1.1499999999999999</v>
      </c>
      <c r="W37" s="145">
        <f t="shared" si="0"/>
        <v>1.1499999999999999</v>
      </c>
    </row>
    <row r="38" spans="2:23" x14ac:dyDescent="0.15">
      <c r="B38" t="s">
        <v>191</v>
      </c>
      <c r="C38">
        <v>6.909847008194589E-2</v>
      </c>
      <c r="D38">
        <v>0.21871508985098906</v>
      </c>
      <c r="E38">
        <v>0.13360182008585533</v>
      </c>
      <c r="F38">
        <v>4.4084110886160016E-2</v>
      </c>
      <c r="G38">
        <v>0.10560622415353034</v>
      </c>
      <c r="H38">
        <v>0.18567079792447536</v>
      </c>
      <c r="I38">
        <v>6.464765124062391E-2</v>
      </c>
      <c r="J38">
        <v>0.17857583577642011</v>
      </c>
      <c r="K38">
        <v>1.1499999999999999</v>
      </c>
      <c r="M38" t="s">
        <v>191</v>
      </c>
      <c r="N38" s="143">
        <f t="shared" si="1"/>
        <v>7.9463240594237761E-2</v>
      </c>
      <c r="O38" s="143">
        <f t="shared" si="2"/>
        <v>0.25152235332863737</v>
      </c>
      <c r="P38" s="143">
        <f t="shared" si="3"/>
        <v>0.15364209309873361</v>
      </c>
      <c r="Q38" s="143">
        <f t="shared" si="4"/>
        <v>5.0696727519084016E-2</v>
      </c>
      <c r="R38" s="143">
        <f t="shared" si="5"/>
        <v>0.12144715777655989</v>
      </c>
      <c r="S38" s="143">
        <f t="shared" si="6"/>
        <v>0.21352141761314664</v>
      </c>
      <c r="T38" s="143">
        <f t="shared" si="7"/>
        <v>7.4344798926717484E-2</v>
      </c>
      <c r="U38" s="143">
        <f t="shared" si="8"/>
        <v>0.20536221114288311</v>
      </c>
      <c r="V38">
        <v>1.1499999999999999</v>
      </c>
      <c r="W38" s="145">
        <f t="shared" si="0"/>
        <v>1.1499999999999999</v>
      </c>
    </row>
    <row r="39" spans="2:23" x14ac:dyDescent="0.15">
      <c r="B39" t="s">
        <v>192</v>
      </c>
      <c r="C39">
        <v>4.3886563969549423E-2</v>
      </c>
      <c r="D39">
        <v>0.19752241403079446</v>
      </c>
      <c r="E39">
        <v>0.16590394925325425</v>
      </c>
      <c r="F39">
        <v>5.8120007444600032E-2</v>
      </c>
      <c r="G39">
        <v>0.11422796463389569</v>
      </c>
      <c r="H39">
        <v>0.17703303165518947</v>
      </c>
      <c r="I39">
        <v>6.1207760133353495E-2</v>
      </c>
      <c r="J39">
        <v>0.18209830887936337</v>
      </c>
      <c r="K39">
        <v>3.75</v>
      </c>
      <c r="M39" t="s">
        <v>192</v>
      </c>
      <c r="N39" s="143">
        <f t="shared" si="1"/>
        <v>0.16457461488581035</v>
      </c>
      <c r="O39" s="143">
        <f t="shared" si="2"/>
        <v>0.74070905261547926</v>
      </c>
      <c r="P39" s="143">
        <f t="shared" si="3"/>
        <v>0.62213980969970339</v>
      </c>
      <c r="Q39" s="143">
        <f t="shared" si="4"/>
        <v>0.21795002791725013</v>
      </c>
      <c r="R39" s="143">
        <f t="shared" si="5"/>
        <v>0.42835486737710882</v>
      </c>
      <c r="S39" s="143">
        <f t="shared" si="6"/>
        <v>0.66387386870696052</v>
      </c>
      <c r="T39" s="143">
        <f t="shared" si="7"/>
        <v>0.22952910050007561</v>
      </c>
      <c r="U39" s="143">
        <f t="shared" si="8"/>
        <v>0.68286865829761267</v>
      </c>
      <c r="V39">
        <v>3.75</v>
      </c>
      <c r="W39" s="145">
        <f t="shared" si="0"/>
        <v>3.7500000000000009</v>
      </c>
    </row>
    <row r="40" spans="2:23" x14ac:dyDescent="0.15">
      <c r="B40" t="s">
        <v>193</v>
      </c>
      <c r="C40">
        <v>4.3886563969549423E-2</v>
      </c>
      <c r="D40">
        <v>0.19752241403079446</v>
      </c>
      <c r="E40">
        <v>0.16590394925325425</v>
      </c>
      <c r="F40">
        <v>5.8120007444600032E-2</v>
      </c>
      <c r="G40">
        <v>0.11422796463389569</v>
      </c>
      <c r="H40">
        <v>0.17703303165518947</v>
      </c>
      <c r="I40">
        <v>6.1207760133353495E-2</v>
      </c>
      <c r="J40">
        <v>0.18209830887936337</v>
      </c>
      <c r="K40">
        <v>3.80444</v>
      </c>
      <c r="M40" t="s">
        <v>193</v>
      </c>
      <c r="N40" s="143">
        <f t="shared" si="1"/>
        <v>0.1669637994283126</v>
      </c>
      <c r="O40" s="143">
        <f t="shared" si="2"/>
        <v>0.75146217283531569</v>
      </c>
      <c r="P40" s="143">
        <f t="shared" si="3"/>
        <v>0.63117162069705057</v>
      </c>
      <c r="Q40" s="143">
        <f t="shared" si="4"/>
        <v>0.22111408112253414</v>
      </c>
      <c r="R40" s="143">
        <f t="shared" si="5"/>
        <v>0.43457343777177809</v>
      </c>
      <c r="S40" s="143">
        <f t="shared" si="6"/>
        <v>0.67351154695026905</v>
      </c>
      <c r="T40" s="143">
        <f t="shared" si="7"/>
        <v>0.23286125096173538</v>
      </c>
      <c r="U40" s="143">
        <f t="shared" si="8"/>
        <v>0.69278209023300519</v>
      </c>
      <c r="V40">
        <v>3.80444</v>
      </c>
      <c r="W40" s="145">
        <f t="shared" si="0"/>
        <v>3.8044400000000005</v>
      </c>
    </row>
    <row r="41" spans="2:23" x14ac:dyDescent="0.15">
      <c r="B41" t="s">
        <v>194</v>
      </c>
      <c r="C41">
        <v>4.9118436466576883E-2</v>
      </c>
      <c r="D41">
        <v>0.18117987300054403</v>
      </c>
      <c r="E41">
        <v>0.18576239860332863</v>
      </c>
      <c r="F41">
        <v>2.2663579635456628E-2</v>
      </c>
      <c r="G41">
        <v>0.1374855871025967</v>
      </c>
      <c r="H41">
        <v>0.17732861672412903</v>
      </c>
      <c r="I41">
        <v>2.4280864410679077E-2</v>
      </c>
      <c r="J41">
        <v>0.22218064405668891</v>
      </c>
      <c r="K41">
        <v>3.4</v>
      </c>
      <c r="M41" t="s">
        <v>194</v>
      </c>
      <c r="N41" s="143">
        <f t="shared" si="1"/>
        <v>0.16700268398636139</v>
      </c>
      <c r="O41" s="143">
        <f t="shared" si="2"/>
        <v>0.61601156820184966</v>
      </c>
      <c r="P41" s="143">
        <f t="shared" si="3"/>
        <v>0.63159215525131729</v>
      </c>
      <c r="Q41" s="143">
        <f t="shared" si="4"/>
        <v>7.7056170760552531E-2</v>
      </c>
      <c r="R41" s="143">
        <f t="shared" si="5"/>
        <v>0.46745099614882879</v>
      </c>
      <c r="S41" s="143">
        <f t="shared" si="6"/>
        <v>0.60291729686203865</v>
      </c>
      <c r="T41" s="143">
        <f t="shared" si="7"/>
        <v>8.2554938996308863E-2</v>
      </c>
      <c r="U41" s="143">
        <f t="shared" si="8"/>
        <v>0.75541418979274233</v>
      </c>
      <c r="V41">
        <v>3.4</v>
      </c>
      <c r="W41" s="145">
        <f t="shared" si="0"/>
        <v>3.3999999999999995</v>
      </c>
    </row>
    <row r="42" spans="2:23" x14ac:dyDescent="0.15">
      <c r="B42" t="s">
        <v>195</v>
      </c>
      <c r="C42">
        <v>2.926918482569504E-2</v>
      </c>
      <c r="D42">
        <v>0.1645430670509665</v>
      </c>
      <c r="E42">
        <v>0.1013769967083319</v>
      </c>
      <c r="F42">
        <v>4.1025752423338342E-2</v>
      </c>
      <c r="G42">
        <v>0.12384386418109912</v>
      </c>
      <c r="H42">
        <v>0.1986707215990248</v>
      </c>
      <c r="I42">
        <v>7.7613311610348443E-2</v>
      </c>
      <c r="J42">
        <v>0.26365710160119576</v>
      </c>
      <c r="K42">
        <v>2.95</v>
      </c>
      <c r="M42" t="s">
        <v>195</v>
      </c>
      <c r="N42" s="143">
        <f t="shared" si="1"/>
        <v>8.6344095235800375E-2</v>
      </c>
      <c r="O42" s="143">
        <f t="shared" si="2"/>
        <v>0.48540204780035118</v>
      </c>
      <c r="P42" s="143">
        <f t="shared" si="3"/>
        <v>0.29906214028957911</v>
      </c>
      <c r="Q42" s="143">
        <f t="shared" si="4"/>
        <v>0.12102596964884811</v>
      </c>
      <c r="R42" s="143">
        <f t="shared" si="5"/>
        <v>0.36533939933424242</v>
      </c>
      <c r="S42" s="143">
        <f t="shared" si="6"/>
        <v>0.58607862871712324</v>
      </c>
      <c r="T42" s="143">
        <f t="shared" si="7"/>
        <v>0.22895926925052792</v>
      </c>
      <c r="U42" s="143">
        <f t="shared" si="8"/>
        <v>0.77778844972352756</v>
      </c>
      <c r="V42">
        <v>2.95</v>
      </c>
      <c r="W42" s="145">
        <f t="shared" si="0"/>
        <v>2.9499999999999997</v>
      </c>
    </row>
    <row r="43" spans="2:23" x14ac:dyDescent="0.15">
      <c r="B43" t="s">
        <v>196</v>
      </c>
      <c r="C43">
        <v>3.1387069950429995E-2</v>
      </c>
      <c r="D43">
        <v>0.16734004717509465</v>
      </c>
      <c r="E43">
        <v>0.13144560822823778</v>
      </c>
      <c r="F43">
        <v>6.6603632559842182E-2</v>
      </c>
      <c r="G43">
        <v>0.14859728898770783</v>
      </c>
      <c r="H43">
        <v>0.14678884655326613</v>
      </c>
      <c r="I43">
        <v>9.1729171001516299E-2</v>
      </c>
      <c r="J43">
        <v>0.21610833554390516</v>
      </c>
      <c r="K43">
        <v>3.3</v>
      </c>
      <c r="M43" t="s">
        <v>196</v>
      </c>
      <c r="N43" s="143">
        <f t="shared" si="1"/>
        <v>0.10357733083641898</v>
      </c>
      <c r="O43" s="143">
        <f t="shared" si="2"/>
        <v>0.5522221556778123</v>
      </c>
      <c r="P43" s="143">
        <f t="shared" si="3"/>
        <v>0.43377050715318466</v>
      </c>
      <c r="Q43" s="143">
        <f t="shared" si="4"/>
        <v>0.21979198744747919</v>
      </c>
      <c r="R43" s="143">
        <f t="shared" si="5"/>
        <v>0.49037105365943578</v>
      </c>
      <c r="S43" s="143">
        <f t="shared" si="6"/>
        <v>0.48440319362577822</v>
      </c>
      <c r="T43" s="143">
        <f t="shared" si="7"/>
        <v>0.30270626430500375</v>
      </c>
      <c r="U43" s="143">
        <f t="shared" si="8"/>
        <v>0.71315750729488703</v>
      </c>
      <c r="V43">
        <v>3.3</v>
      </c>
      <c r="W43" s="145">
        <f t="shared" si="0"/>
        <v>3.3</v>
      </c>
    </row>
    <row r="44" spans="2:23" x14ac:dyDescent="0.15">
      <c r="B44" t="s">
        <v>197</v>
      </c>
      <c r="C44">
        <v>3.1387069950429995E-2</v>
      </c>
      <c r="D44">
        <v>0.16734004717509465</v>
      </c>
      <c r="E44">
        <v>0.13144560822823778</v>
      </c>
      <c r="F44">
        <v>6.6603632559842182E-2</v>
      </c>
      <c r="G44">
        <v>0.14859728898770783</v>
      </c>
      <c r="H44">
        <v>0.14678884655326613</v>
      </c>
      <c r="I44">
        <v>9.1729171001516299E-2</v>
      </c>
      <c r="J44">
        <v>0.21610833554390516</v>
      </c>
      <c r="K44">
        <v>3.3</v>
      </c>
      <c r="M44" t="s">
        <v>197</v>
      </c>
      <c r="N44" s="143">
        <f t="shared" si="1"/>
        <v>0.10357733083641898</v>
      </c>
      <c r="O44" s="143">
        <f t="shared" si="2"/>
        <v>0.5522221556778123</v>
      </c>
      <c r="P44" s="143">
        <f t="shared" si="3"/>
        <v>0.43377050715318466</v>
      </c>
      <c r="Q44" s="143">
        <f t="shared" si="4"/>
        <v>0.21979198744747919</v>
      </c>
      <c r="R44" s="143">
        <f t="shared" si="5"/>
        <v>0.49037105365943578</v>
      </c>
      <c r="S44" s="143">
        <f t="shared" si="6"/>
        <v>0.48440319362577822</v>
      </c>
      <c r="T44" s="143">
        <f t="shared" si="7"/>
        <v>0.30270626430500375</v>
      </c>
      <c r="U44" s="143">
        <f t="shared" si="8"/>
        <v>0.71315750729488703</v>
      </c>
      <c r="V44">
        <v>3.3</v>
      </c>
      <c r="W44" s="145">
        <f t="shared" si="0"/>
        <v>3.3</v>
      </c>
    </row>
    <row r="45" spans="2:23" x14ac:dyDescent="0.15">
      <c r="B45" t="s">
        <v>198</v>
      </c>
      <c r="C45">
        <v>2.926918482569504E-2</v>
      </c>
      <c r="D45">
        <v>0.1645430670509665</v>
      </c>
      <c r="E45">
        <v>0.1013769967083319</v>
      </c>
      <c r="F45">
        <v>4.1025752423338342E-2</v>
      </c>
      <c r="G45">
        <v>0.12384386418109912</v>
      </c>
      <c r="H45">
        <v>0.1986707215990248</v>
      </c>
      <c r="I45">
        <v>7.7613311610348443E-2</v>
      </c>
      <c r="J45">
        <v>0.26365710160119576</v>
      </c>
      <c r="K45">
        <v>2.1</v>
      </c>
      <c r="M45" t="s">
        <v>198</v>
      </c>
      <c r="N45" s="143">
        <f t="shared" si="1"/>
        <v>6.1465288133959586E-2</v>
      </c>
      <c r="O45" s="143">
        <f t="shared" si="2"/>
        <v>0.34554044080702967</v>
      </c>
      <c r="P45" s="143">
        <f t="shared" si="3"/>
        <v>0.212891693087497</v>
      </c>
      <c r="Q45" s="143">
        <f t="shared" si="4"/>
        <v>8.6154080089010529E-2</v>
      </c>
      <c r="R45" s="143">
        <f t="shared" si="5"/>
        <v>0.26007211478030817</v>
      </c>
      <c r="S45" s="143">
        <f t="shared" si="6"/>
        <v>0.41720851535795211</v>
      </c>
      <c r="T45" s="143">
        <f t="shared" si="7"/>
        <v>0.16298795438173175</v>
      </c>
      <c r="U45" s="143">
        <f t="shared" si="8"/>
        <v>0.5536799133625111</v>
      </c>
      <c r="V45">
        <v>2.1</v>
      </c>
      <c r="W45" s="145">
        <f t="shared" si="0"/>
        <v>2.1</v>
      </c>
    </row>
    <row r="46" spans="2:23" x14ac:dyDescent="0.15">
      <c r="B46" t="s">
        <v>199</v>
      </c>
      <c r="C46">
        <v>2.926918482569504E-2</v>
      </c>
      <c r="D46">
        <v>0.1645430670509665</v>
      </c>
      <c r="E46">
        <v>0.1013769967083319</v>
      </c>
      <c r="F46">
        <v>4.1025752423338342E-2</v>
      </c>
      <c r="G46">
        <v>0.12384386418109912</v>
      </c>
      <c r="H46">
        <v>0.1986707215990248</v>
      </c>
      <c r="I46">
        <v>7.7613311610348443E-2</v>
      </c>
      <c r="J46">
        <v>0.26365710160119576</v>
      </c>
      <c r="K46">
        <v>3.3</v>
      </c>
      <c r="M46" t="s">
        <v>199</v>
      </c>
      <c r="N46" s="143">
        <f t="shared" si="1"/>
        <v>9.6588309924793628E-2</v>
      </c>
      <c r="O46" s="143">
        <f t="shared" si="2"/>
        <v>0.54299212126818941</v>
      </c>
      <c r="P46" s="143">
        <f t="shared" si="3"/>
        <v>0.33454408913749528</v>
      </c>
      <c r="Q46" s="143">
        <f t="shared" si="4"/>
        <v>0.13538498299701651</v>
      </c>
      <c r="R46" s="143">
        <f t="shared" si="5"/>
        <v>0.40868475179762709</v>
      </c>
      <c r="S46" s="143">
        <f t="shared" si="6"/>
        <v>0.65561338127678181</v>
      </c>
      <c r="T46" s="143">
        <f t="shared" si="7"/>
        <v>0.25612392831414987</v>
      </c>
      <c r="U46" s="143">
        <f t="shared" si="8"/>
        <v>0.87006843528394595</v>
      </c>
      <c r="V46">
        <v>3.3</v>
      </c>
      <c r="W46" s="145">
        <f t="shared" si="0"/>
        <v>3.2999999999999994</v>
      </c>
    </row>
    <row r="47" spans="2:23" x14ac:dyDescent="0.15">
      <c r="B47" t="s">
        <v>200</v>
      </c>
      <c r="C47">
        <v>2.926918482569504E-2</v>
      </c>
      <c r="D47">
        <v>0.1645430670509665</v>
      </c>
      <c r="E47">
        <v>0.1013769967083319</v>
      </c>
      <c r="F47">
        <v>4.1025752423338342E-2</v>
      </c>
      <c r="G47">
        <v>0.12384386418109912</v>
      </c>
      <c r="H47">
        <v>0.1986707215990248</v>
      </c>
      <c r="I47">
        <v>7.7613311610348443E-2</v>
      </c>
      <c r="J47">
        <v>0.26365710160119576</v>
      </c>
      <c r="K47">
        <v>3.3</v>
      </c>
      <c r="M47" t="s">
        <v>200</v>
      </c>
      <c r="N47" s="143">
        <f t="shared" si="1"/>
        <v>9.6588309924793628E-2</v>
      </c>
      <c r="O47" s="143">
        <f t="shared" si="2"/>
        <v>0.54299212126818941</v>
      </c>
      <c r="P47" s="143">
        <f t="shared" si="3"/>
        <v>0.33454408913749528</v>
      </c>
      <c r="Q47" s="143">
        <f t="shared" si="4"/>
        <v>0.13538498299701651</v>
      </c>
      <c r="R47" s="143">
        <f t="shared" si="5"/>
        <v>0.40868475179762709</v>
      </c>
      <c r="S47" s="143">
        <f t="shared" si="6"/>
        <v>0.65561338127678181</v>
      </c>
      <c r="T47" s="143">
        <f t="shared" si="7"/>
        <v>0.25612392831414987</v>
      </c>
      <c r="U47" s="143">
        <f t="shared" si="8"/>
        <v>0.87006843528394595</v>
      </c>
      <c r="V47">
        <v>3.3</v>
      </c>
      <c r="W47" s="145">
        <f t="shared" si="0"/>
        <v>3.2999999999999994</v>
      </c>
    </row>
    <row r="48" spans="2:23" x14ac:dyDescent="0.15">
      <c r="B48" t="s">
        <v>201</v>
      </c>
      <c r="C48">
        <v>2.926918482569504E-2</v>
      </c>
      <c r="D48">
        <v>0.1645430670509665</v>
      </c>
      <c r="E48">
        <v>0.1013769967083319</v>
      </c>
      <c r="F48">
        <v>4.1025752423338342E-2</v>
      </c>
      <c r="G48">
        <v>0.12384386418109912</v>
      </c>
      <c r="H48">
        <v>0.1986707215990248</v>
      </c>
      <c r="I48">
        <v>7.7613311610348443E-2</v>
      </c>
      <c r="J48">
        <v>0.26365710160119576</v>
      </c>
      <c r="K48">
        <v>2.9</v>
      </c>
      <c r="M48" t="s">
        <v>201</v>
      </c>
      <c r="N48" s="143">
        <f t="shared" si="1"/>
        <v>8.4880635994515619E-2</v>
      </c>
      <c r="O48" s="143">
        <f t="shared" si="2"/>
        <v>0.47717489444780281</v>
      </c>
      <c r="P48" s="143">
        <f t="shared" si="3"/>
        <v>0.2939932904541625</v>
      </c>
      <c r="Q48" s="143">
        <f t="shared" si="4"/>
        <v>0.11897468202768119</v>
      </c>
      <c r="R48" s="143">
        <f t="shared" si="5"/>
        <v>0.35914720612518741</v>
      </c>
      <c r="S48" s="143">
        <f t="shared" si="6"/>
        <v>0.57614509263717184</v>
      </c>
      <c r="T48" s="143">
        <f t="shared" si="7"/>
        <v>0.22507860367001048</v>
      </c>
      <c r="U48" s="143">
        <f t="shared" si="8"/>
        <v>0.76460559464346767</v>
      </c>
      <c r="V48">
        <v>2.9</v>
      </c>
      <c r="W48" s="145">
        <f t="shared" si="0"/>
        <v>2.8999999999999995</v>
      </c>
    </row>
    <row r="49" spans="2:23" x14ac:dyDescent="0.15">
      <c r="B49" t="s">
        <v>202</v>
      </c>
      <c r="C49">
        <v>3.1387069950429995E-2</v>
      </c>
      <c r="D49">
        <v>0.16734004717509465</v>
      </c>
      <c r="E49">
        <v>0.13144560822823778</v>
      </c>
      <c r="F49">
        <v>6.6603632559842182E-2</v>
      </c>
      <c r="G49">
        <v>0.14859728898770783</v>
      </c>
      <c r="H49">
        <v>0.14678884655326613</v>
      </c>
      <c r="I49">
        <v>9.1729171001516299E-2</v>
      </c>
      <c r="J49">
        <v>0.21610833554390516</v>
      </c>
      <c r="K49">
        <v>2.9</v>
      </c>
      <c r="M49" t="s">
        <v>202</v>
      </c>
      <c r="N49" s="143">
        <f t="shared" si="1"/>
        <v>9.1022502856246981E-2</v>
      </c>
      <c r="O49" s="143">
        <f t="shared" si="2"/>
        <v>0.48528613680777449</v>
      </c>
      <c r="P49" s="143">
        <f t="shared" si="3"/>
        <v>0.38119226386188954</v>
      </c>
      <c r="Q49" s="143">
        <f t="shared" si="4"/>
        <v>0.19315053442354232</v>
      </c>
      <c r="R49" s="143">
        <f t="shared" si="5"/>
        <v>0.43093213806435271</v>
      </c>
      <c r="S49" s="143">
        <f t="shared" si="6"/>
        <v>0.42568765500447175</v>
      </c>
      <c r="T49" s="143">
        <f t="shared" si="7"/>
        <v>0.26601459590439724</v>
      </c>
      <c r="U49" s="143">
        <f t="shared" si="8"/>
        <v>0.62671417307732491</v>
      </c>
      <c r="V49">
        <v>2.9</v>
      </c>
      <c r="W49" s="145">
        <f t="shared" si="0"/>
        <v>2.8999999999999995</v>
      </c>
    </row>
    <row r="50" spans="2:23" x14ac:dyDescent="0.15">
      <c r="B50" t="s">
        <v>203</v>
      </c>
      <c r="C50">
        <v>2.926918482569504E-2</v>
      </c>
      <c r="D50">
        <v>0.1645430670509665</v>
      </c>
      <c r="E50">
        <v>0.1013769967083319</v>
      </c>
      <c r="F50">
        <v>4.1025752423338342E-2</v>
      </c>
      <c r="G50">
        <v>0.12384386418109912</v>
      </c>
      <c r="H50">
        <v>0.1986707215990248</v>
      </c>
      <c r="I50">
        <v>7.7613311610348443E-2</v>
      </c>
      <c r="J50">
        <v>0.26365710160119576</v>
      </c>
      <c r="K50">
        <v>2.95</v>
      </c>
      <c r="M50" t="s">
        <v>203</v>
      </c>
      <c r="N50" s="143">
        <f t="shared" si="1"/>
        <v>8.6344095235800375E-2</v>
      </c>
      <c r="O50" s="143">
        <f t="shared" si="2"/>
        <v>0.48540204780035118</v>
      </c>
      <c r="P50" s="143">
        <f t="shared" si="3"/>
        <v>0.29906214028957911</v>
      </c>
      <c r="Q50" s="143">
        <f t="shared" si="4"/>
        <v>0.12102596964884811</v>
      </c>
      <c r="R50" s="143">
        <f t="shared" si="5"/>
        <v>0.36533939933424242</v>
      </c>
      <c r="S50" s="143">
        <f t="shared" si="6"/>
        <v>0.58607862871712324</v>
      </c>
      <c r="T50" s="143">
        <f t="shared" si="7"/>
        <v>0.22895926925052792</v>
      </c>
      <c r="U50" s="143">
        <f t="shared" si="8"/>
        <v>0.77778844972352756</v>
      </c>
      <c r="V50">
        <v>2.95</v>
      </c>
      <c r="W50" s="145">
        <f t="shared" si="0"/>
        <v>2.9499999999999997</v>
      </c>
    </row>
    <row r="51" spans="2:23" x14ac:dyDescent="0.15">
      <c r="B51" t="s">
        <v>204</v>
      </c>
      <c r="C51">
        <v>2.926918482569504E-2</v>
      </c>
      <c r="D51">
        <v>0.1645430670509665</v>
      </c>
      <c r="E51">
        <v>0.1013769967083319</v>
      </c>
      <c r="F51">
        <v>4.1025752423338342E-2</v>
      </c>
      <c r="G51">
        <v>0.12384386418109912</v>
      </c>
      <c r="H51">
        <v>0.1986707215990248</v>
      </c>
      <c r="I51">
        <v>7.7613311610348443E-2</v>
      </c>
      <c r="J51">
        <v>0.26365710160119576</v>
      </c>
      <c r="K51">
        <v>2.95</v>
      </c>
      <c r="M51" t="s">
        <v>204</v>
      </c>
      <c r="N51" s="143">
        <f t="shared" si="1"/>
        <v>8.6344095235800375E-2</v>
      </c>
      <c r="O51" s="143">
        <f t="shared" si="2"/>
        <v>0.48540204780035118</v>
      </c>
      <c r="P51" s="143">
        <f t="shared" si="3"/>
        <v>0.29906214028957911</v>
      </c>
      <c r="Q51" s="143">
        <f t="shared" si="4"/>
        <v>0.12102596964884811</v>
      </c>
      <c r="R51" s="143">
        <f t="shared" si="5"/>
        <v>0.36533939933424242</v>
      </c>
      <c r="S51" s="143">
        <f t="shared" si="6"/>
        <v>0.58607862871712324</v>
      </c>
      <c r="T51" s="143">
        <f t="shared" si="7"/>
        <v>0.22895926925052792</v>
      </c>
      <c r="U51" s="143">
        <f t="shared" si="8"/>
        <v>0.77778844972352756</v>
      </c>
      <c r="V51">
        <v>2.95</v>
      </c>
      <c r="W51" s="145">
        <f t="shared" si="0"/>
        <v>2.9499999999999997</v>
      </c>
    </row>
    <row r="52" spans="2:23" x14ac:dyDescent="0.15">
      <c r="B52" t="s">
        <v>205</v>
      </c>
      <c r="C52">
        <v>2.926918482569504E-2</v>
      </c>
      <c r="D52">
        <v>0.1645430670509665</v>
      </c>
      <c r="E52">
        <v>0.1013769967083319</v>
      </c>
      <c r="F52">
        <v>4.1025752423338342E-2</v>
      </c>
      <c r="G52">
        <v>0.12384386418109912</v>
      </c>
      <c r="H52">
        <v>0.1986707215990248</v>
      </c>
      <c r="I52">
        <v>7.7613311610348443E-2</v>
      </c>
      <c r="J52">
        <v>0.26365710160119576</v>
      </c>
      <c r="K52">
        <v>3.75</v>
      </c>
      <c r="M52" t="s">
        <v>205</v>
      </c>
      <c r="N52" s="143">
        <f t="shared" si="1"/>
        <v>0.10975944309635641</v>
      </c>
      <c r="O52" s="143">
        <f t="shared" si="2"/>
        <v>0.61703650144112432</v>
      </c>
      <c r="P52" s="143">
        <f t="shared" si="3"/>
        <v>0.38016373765624462</v>
      </c>
      <c r="Q52" s="143">
        <f t="shared" si="4"/>
        <v>0.15384657158751877</v>
      </c>
      <c r="R52" s="143">
        <f t="shared" si="5"/>
        <v>0.46441449067912172</v>
      </c>
      <c r="S52" s="143">
        <f t="shared" si="6"/>
        <v>0.74501520599634297</v>
      </c>
      <c r="T52" s="143">
        <f t="shared" si="7"/>
        <v>0.29104991853880668</v>
      </c>
      <c r="U52" s="143">
        <f t="shared" si="8"/>
        <v>0.98871413100448413</v>
      </c>
      <c r="V52">
        <v>3.75</v>
      </c>
      <c r="W52" s="145">
        <f t="shared" si="0"/>
        <v>3.7499999999999996</v>
      </c>
    </row>
    <row r="53" spans="2:23" x14ac:dyDescent="0.15">
      <c r="B53" t="s">
        <v>206</v>
      </c>
      <c r="C53">
        <v>2.926918482569504E-2</v>
      </c>
      <c r="D53">
        <v>0.1645430670509665</v>
      </c>
      <c r="E53">
        <v>0.1013769967083319</v>
      </c>
      <c r="F53">
        <v>4.1025752423338342E-2</v>
      </c>
      <c r="G53">
        <v>0.12384386418109912</v>
      </c>
      <c r="H53">
        <v>0.1986707215990248</v>
      </c>
      <c r="I53">
        <v>7.7613311610348443E-2</v>
      </c>
      <c r="J53">
        <v>0.26365710160119576</v>
      </c>
      <c r="K53">
        <v>4.0761799999999999</v>
      </c>
      <c r="M53" t="s">
        <v>206</v>
      </c>
      <c r="N53" s="143">
        <f t="shared" si="1"/>
        <v>0.1193064658028016</v>
      </c>
      <c r="O53" s="143">
        <f t="shared" si="2"/>
        <v>0.67070715905180855</v>
      </c>
      <c r="P53" s="143">
        <f t="shared" si="3"/>
        <v>0.41323088644256833</v>
      </c>
      <c r="Q53" s="143">
        <f t="shared" si="4"/>
        <v>0.16722835151296328</v>
      </c>
      <c r="R53" s="143">
        <f t="shared" si="5"/>
        <v>0.50480988229771262</v>
      </c>
      <c r="S53" s="143">
        <f t="shared" si="6"/>
        <v>0.80981762196751284</v>
      </c>
      <c r="T53" s="143">
        <f t="shared" si="7"/>
        <v>0.31636582851987011</v>
      </c>
      <c r="U53" s="143">
        <f t="shared" si="8"/>
        <v>1.0747138044047622</v>
      </c>
      <c r="V53">
        <v>4.0761799999999999</v>
      </c>
      <c r="W53" s="145">
        <f t="shared" si="0"/>
        <v>4.0761799999999999</v>
      </c>
    </row>
    <row r="54" spans="2:23" x14ac:dyDescent="0.15">
      <c r="B54" t="s">
        <v>207</v>
      </c>
      <c r="C54">
        <v>2.926918482569504E-2</v>
      </c>
      <c r="D54">
        <v>0.1645430670509665</v>
      </c>
      <c r="E54">
        <v>0.1013769967083319</v>
      </c>
      <c r="F54">
        <v>4.1025752423338342E-2</v>
      </c>
      <c r="G54">
        <v>0.12384386418109912</v>
      </c>
      <c r="H54">
        <v>0.1986707215990248</v>
      </c>
      <c r="I54">
        <v>7.7613311610348443E-2</v>
      </c>
      <c r="J54">
        <v>0.26365710160119576</v>
      </c>
      <c r="K54">
        <v>3.6680999999999999</v>
      </c>
      <c r="M54" t="s">
        <v>207</v>
      </c>
      <c r="N54" s="143">
        <f t="shared" si="1"/>
        <v>0.10736229685913197</v>
      </c>
      <c r="O54" s="143">
        <f t="shared" si="2"/>
        <v>0.60356042424965017</v>
      </c>
      <c r="P54" s="143">
        <f t="shared" si="3"/>
        <v>0.37186096162583226</v>
      </c>
      <c r="Q54" s="143">
        <f t="shared" si="4"/>
        <v>0.15048656246404737</v>
      </c>
      <c r="R54" s="143">
        <f t="shared" si="5"/>
        <v>0.45427167820268965</v>
      </c>
      <c r="S54" s="143">
        <f t="shared" si="6"/>
        <v>0.72874407389738283</v>
      </c>
      <c r="T54" s="143">
        <f t="shared" si="7"/>
        <v>0.28469338831791913</v>
      </c>
      <c r="U54" s="143">
        <f t="shared" si="8"/>
        <v>0.96712061438334618</v>
      </c>
      <c r="V54">
        <v>3.6680999999999999</v>
      </c>
      <c r="W54" s="145">
        <f t="shared" si="0"/>
        <v>3.6680999999999999</v>
      </c>
    </row>
    <row r="55" spans="2:23" x14ac:dyDescent="0.15">
      <c r="B55" t="s">
        <v>208</v>
      </c>
      <c r="C55">
        <v>2.926918482569504E-2</v>
      </c>
      <c r="D55">
        <v>0.1645430670509665</v>
      </c>
      <c r="E55">
        <v>0.1013769967083319</v>
      </c>
      <c r="F55">
        <v>4.1025752423338342E-2</v>
      </c>
      <c r="G55">
        <v>0.12384386418109912</v>
      </c>
      <c r="H55">
        <v>0.1986707215990248</v>
      </c>
      <c r="I55">
        <v>7.7613311610348443E-2</v>
      </c>
      <c r="J55">
        <v>0.26365710160119576</v>
      </c>
      <c r="K55">
        <v>3.8497599999999998</v>
      </c>
      <c r="M55" t="s">
        <v>208</v>
      </c>
      <c r="N55" s="143">
        <f t="shared" si="1"/>
        <v>0.11267933697456774</v>
      </c>
      <c r="O55" s="143">
        <f t="shared" si="2"/>
        <v>0.63345131781012876</v>
      </c>
      <c r="P55" s="143">
        <f t="shared" si="3"/>
        <v>0.39027710684786782</v>
      </c>
      <c r="Q55" s="143">
        <f t="shared" si="4"/>
        <v>0.157939300649271</v>
      </c>
      <c r="R55" s="143">
        <f t="shared" si="5"/>
        <v>0.4767691545698281</v>
      </c>
      <c r="S55" s="143">
        <f t="shared" si="6"/>
        <v>0.76483459718306168</v>
      </c>
      <c r="T55" s="143">
        <f t="shared" si="7"/>
        <v>0.29879262250505501</v>
      </c>
      <c r="U55" s="143">
        <f t="shared" si="8"/>
        <v>1.0150165634602193</v>
      </c>
      <c r="V55">
        <v>3.8497599999999998</v>
      </c>
      <c r="W55" s="145">
        <f t="shared" si="0"/>
        <v>3.849759999999999</v>
      </c>
    </row>
    <row r="56" spans="2:23" x14ac:dyDescent="0.15">
      <c r="B56" t="s">
        <v>209</v>
      </c>
      <c r="C56">
        <v>1.5633579400751402E-2</v>
      </c>
      <c r="D56">
        <v>0.15295463748052268</v>
      </c>
      <c r="E56">
        <v>0.12440904992189504</v>
      </c>
      <c r="F56">
        <v>5.1750421549509852E-2</v>
      </c>
      <c r="G56">
        <v>0.1250016338484769</v>
      </c>
      <c r="H56">
        <v>0.20319910470825656</v>
      </c>
      <c r="I56">
        <v>5.0776275220104077E-2</v>
      </c>
      <c r="J56">
        <v>0.27627529787048349</v>
      </c>
      <c r="K56">
        <v>2.8</v>
      </c>
      <c r="M56" t="s">
        <v>209</v>
      </c>
      <c r="N56" s="143">
        <f t="shared" si="1"/>
        <v>4.3774022322103923E-2</v>
      </c>
      <c r="O56" s="143">
        <f t="shared" si="2"/>
        <v>0.42827298494546351</v>
      </c>
      <c r="P56" s="143">
        <f t="shared" si="3"/>
        <v>0.34834533978130611</v>
      </c>
      <c r="Q56" s="143">
        <f t="shared" si="4"/>
        <v>0.14490118033862759</v>
      </c>
      <c r="R56" s="143">
        <f t="shared" si="5"/>
        <v>0.35000457477573532</v>
      </c>
      <c r="S56" s="143">
        <f t="shared" si="6"/>
        <v>0.56895749318311828</v>
      </c>
      <c r="T56" s="143">
        <f t="shared" si="7"/>
        <v>0.14217357061629141</v>
      </c>
      <c r="U56" s="143">
        <f t="shared" si="8"/>
        <v>0.77357083403735372</v>
      </c>
      <c r="V56">
        <v>2.8</v>
      </c>
      <c r="W56" s="145">
        <f t="shared" si="0"/>
        <v>2.8</v>
      </c>
    </row>
    <row r="57" spans="2:23" x14ac:dyDescent="0.15">
      <c r="B57" t="s">
        <v>210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1.9</v>
      </c>
      <c r="M57" t="s">
        <v>210</v>
      </c>
      <c r="N57" s="143">
        <f t="shared" si="1"/>
        <v>0</v>
      </c>
      <c r="O57" s="143">
        <f t="shared" si="2"/>
        <v>0</v>
      </c>
      <c r="P57" s="143">
        <f t="shared" si="3"/>
        <v>0</v>
      </c>
      <c r="Q57" s="143">
        <f t="shared" si="4"/>
        <v>0</v>
      </c>
      <c r="R57" s="143">
        <f t="shared" si="5"/>
        <v>0</v>
      </c>
      <c r="S57" s="143">
        <f t="shared" si="6"/>
        <v>0</v>
      </c>
      <c r="T57" s="143">
        <f t="shared" si="7"/>
        <v>0</v>
      </c>
      <c r="U57" s="143">
        <f t="shared" si="8"/>
        <v>0</v>
      </c>
      <c r="V57">
        <v>1.9</v>
      </c>
      <c r="W57" s="145">
        <f t="shared" si="0"/>
        <v>0</v>
      </c>
    </row>
    <row r="58" spans="2:23" x14ac:dyDescent="0.15">
      <c r="B58" t="s">
        <v>211</v>
      </c>
      <c r="C58">
        <v>1.2953991843722416E-2</v>
      </c>
      <c r="D58">
        <v>0.13230111412644863</v>
      </c>
      <c r="E58">
        <v>8.384530560234485E-2</v>
      </c>
      <c r="F58">
        <v>7.06424413013505E-2</v>
      </c>
      <c r="G58">
        <v>0.15242321683974377</v>
      </c>
      <c r="H58">
        <v>0.17150136598242127</v>
      </c>
      <c r="I58">
        <v>9.5350940440631429E-2</v>
      </c>
      <c r="J58">
        <v>0.28098162386333703</v>
      </c>
      <c r="K58">
        <v>1.9</v>
      </c>
      <c r="M58" t="s">
        <v>211</v>
      </c>
      <c r="N58" s="143">
        <f t="shared" si="1"/>
        <v>2.461258450307259E-2</v>
      </c>
      <c r="O58" s="143">
        <f t="shared" si="2"/>
        <v>0.2513721168402524</v>
      </c>
      <c r="P58" s="143">
        <f t="shared" si="3"/>
        <v>0.1593060806444552</v>
      </c>
      <c r="Q58" s="143">
        <f t="shared" si="4"/>
        <v>0.13422063847256593</v>
      </c>
      <c r="R58" s="143">
        <f t="shared" si="5"/>
        <v>0.28960411199551317</v>
      </c>
      <c r="S58" s="143">
        <f t="shared" si="6"/>
        <v>0.32585259536660038</v>
      </c>
      <c r="T58" s="143">
        <f t="shared" si="7"/>
        <v>0.18116678683719969</v>
      </c>
      <c r="U58" s="143">
        <f t="shared" si="8"/>
        <v>0.53386508534034027</v>
      </c>
      <c r="V58">
        <v>1.9</v>
      </c>
      <c r="W58" s="145">
        <f t="shared" si="0"/>
        <v>1.9</v>
      </c>
    </row>
    <row r="59" spans="2:23" x14ac:dyDescent="0.15">
      <c r="B59" t="s">
        <v>212</v>
      </c>
      <c r="C59">
        <f>SUM(Sheet1!G49:G50)/2</f>
        <v>1.2953991843722416E-2</v>
      </c>
      <c r="D59">
        <f>SUM(Sheet1!H49:H50)/2</f>
        <v>0.13230111412644863</v>
      </c>
      <c r="E59">
        <f>SUM(Sheet1!I49:I50)/2</f>
        <v>8.384530560234485E-2</v>
      </c>
      <c r="F59">
        <f>SUM(Sheet1!J49:J50)/2</f>
        <v>7.06424413013505E-2</v>
      </c>
      <c r="G59">
        <f>SUM(Sheet1!K49:K50)/2</f>
        <v>0.15242321683974377</v>
      </c>
      <c r="H59">
        <f>SUM(Sheet1!L49:L50)/2</f>
        <v>0.17150136598242127</v>
      </c>
      <c r="I59">
        <f>SUM(Sheet1!M49:M50)/2</f>
        <v>9.5350940440631429E-2</v>
      </c>
      <c r="J59">
        <f>SUM(Sheet1!N49:N50)/2</f>
        <v>0.28098162386333703</v>
      </c>
      <c r="K59">
        <v>1.9</v>
      </c>
      <c r="M59" t="s">
        <v>212</v>
      </c>
      <c r="N59" s="143">
        <f t="shared" si="1"/>
        <v>2.461258450307259E-2</v>
      </c>
      <c r="O59" s="143">
        <f t="shared" si="2"/>
        <v>0.2513721168402524</v>
      </c>
      <c r="P59" s="143">
        <f t="shared" si="3"/>
        <v>0.1593060806444552</v>
      </c>
      <c r="Q59" s="143">
        <f t="shared" si="4"/>
        <v>0.13422063847256593</v>
      </c>
      <c r="R59" s="143">
        <f t="shared" si="5"/>
        <v>0.28960411199551317</v>
      </c>
      <c r="S59" s="143">
        <f t="shared" si="6"/>
        <v>0.32585259536660038</v>
      </c>
      <c r="T59" s="143">
        <f t="shared" si="7"/>
        <v>0.18116678683719969</v>
      </c>
      <c r="U59" s="143">
        <f t="shared" si="8"/>
        <v>0.53386508534034027</v>
      </c>
      <c r="V59">
        <v>1.9</v>
      </c>
      <c r="W59" s="145">
        <f t="shared" si="0"/>
        <v>1.9</v>
      </c>
    </row>
    <row r="60" spans="2:23" x14ac:dyDescent="0.15">
      <c r="B60" t="s">
        <v>213</v>
      </c>
      <c r="C60">
        <v>3.4654178517588022E-2</v>
      </c>
      <c r="D60">
        <v>0.17708055687320504</v>
      </c>
      <c r="E60">
        <v>0.13462936422698957</v>
      </c>
      <c r="F60">
        <v>4.3496707404199905E-2</v>
      </c>
      <c r="G60">
        <v>0.12296004240042632</v>
      </c>
      <c r="H60">
        <v>0.19741352717078636</v>
      </c>
      <c r="I60">
        <v>5.3953084144181727E-2</v>
      </c>
      <c r="J60">
        <v>0.23581253926262313</v>
      </c>
      <c r="K60">
        <v>1.9</v>
      </c>
      <c r="M60" t="s">
        <v>213</v>
      </c>
      <c r="N60" s="143">
        <f t="shared" si="1"/>
        <v>6.5842939183417243E-2</v>
      </c>
      <c r="O60" s="143">
        <f t="shared" si="2"/>
        <v>0.33645305805908954</v>
      </c>
      <c r="P60" s="143">
        <f t="shared" si="3"/>
        <v>0.25579579203128017</v>
      </c>
      <c r="Q60" s="143">
        <f t="shared" si="4"/>
        <v>8.2643744067979821E-2</v>
      </c>
      <c r="R60" s="143">
        <f t="shared" si="5"/>
        <v>0.23362408056080999</v>
      </c>
      <c r="S60" s="143">
        <f t="shared" si="6"/>
        <v>0.37508570162449406</v>
      </c>
      <c r="T60" s="143">
        <f t="shared" si="7"/>
        <v>0.10251085987394527</v>
      </c>
      <c r="U60" s="143">
        <f t="shared" si="8"/>
        <v>0.44804382459898395</v>
      </c>
      <c r="V60">
        <v>1.9</v>
      </c>
      <c r="W60" s="145">
        <f t="shared" si="0"/>
        <v>1.9000000000000001</v>
      </c>
    </row>
    <row r="61" spans="2:23" x14ac:dyDescent="0.15">
      <c r="B61" t="s">
        <v>214</v>
      </c>
      <c r="C61">
        <v>3.4654178517588022E-2</v>
      </c>
      <c r="D61">
        <v>0.17708055687320504</v>
      </c>
      <c r="E61">
        <v>0.13462936422698957</v>
      </c>
      <c r="F61">
        <v>4.3496707404199905E-2</v>
      </c>
      <c r="G61">
        <v>0.12296004240042632</v>
      </c>
      <c r="H61">
        <v>0.19741352717078636</v>
      </c>
      <c r="I61">
        <v>5.3953084144181727E-2</v>
      </c>
      <c r="J61">
        <v>0.23581253926262313</v>
      </c>
      <c r="K61">
        <v>1.9</v>
      </c>
      <c r="M61" t="s">
        <v>214</v>
      </c>
      <c r="N61" s="143">
        <f t="shared" si="1"/>
        <v>6.5842939183417243E-2</v>
      </c>
      <c r="O61" s="143">
        <f t="shared" si="2"/>
        <v>0.33645305805908954</v>
      </c>
      <c r="P61" s="143">
        <f t="shared" si="3"/>
        <v>0.25579579203128017</v>
      </c>
      <c r="Q61" s="143">
        <f t="shared" si="4"/>
        <v>8.2643744067979821E-2</v>
      </c>
      <c r="R61" s="143">
        <f t="shared" si="5"/>
        <v>0.23362408056080999</v>
      </c>
      <c r="S61" s="143">
        <f t="shared" si="6"/>
        <v>0.37508570162449406</v>
      </c>
      <c r="T61" s="143">
        <f t="shared" si="7"/>
        <v>0.10251085987394527</v>
      </c>
      <c r="U61" s="143">
        <f t="shared" si="8"/>
        <v>0.44804382459898395</v>
      </c>
      <c r="V61">
        <v>1.9</v>
      </c>
      <c r="W61" s="145">
        <f t="shared" si="0"/>
        <v>1.9000000000000001</v>
      </c>
    </row>
    <row r="62" spans="2:23" x14ac:dyDescent="0.15">
      <c r="B62" t="s">
        <v>215</v>
      </c>
      <c r="C62">
        <v>3.4654178517588022E-2</v>
      </c>
      <c r="D62">
        <v>0.17708055687320504</v>
      </c>
      <c r="E62">
        <v>0.13462936422698957</v>
      </c>
      <c r="F62">
        <v>4.3496707404199905E-2</v>
      </c>
      <c r="G62">
        <v>0.12296004240042632</v>
      </c>
      <c r="H62">
        <v>0.19741352717078636</v>
      </c>
      <c r="I62">
        <v>5.3953084144181727E-2</v>
      </c>
      <c r="J62">
        <v>0.23581253926262313</v>
      </c>
      <c r="K62">
        <v>1.9</v>
      </c>
      <c r="M62" t="s">
        <v>215</v>
      </c>
      <c r="N62" s="143">
        <f t="shared" si="1"/>
        <v>6.5842939183417243E-2</v>
      </c>
      <c r="O62" s="143">
        <f t="shared" si="2"/>
        <v>0.33645305805908954</v>
      </c>
      <c r="P62" s="143">
        <f t="shared" si="3"/>
        <v>0.25579579203128017</v>
      </c>
      <c r="Q62" s="143">
        <f t="shared" si="4"/>
        <v>8.2643744067979821E-2</v>
      </c>
      <c r="R62" s="143">
        <f t="shared" si="5"/>
        <v>0.23362408056080999</v>
      </c>
      <c r="S62" s="143">
        <f t="shared" si="6"/>
        <v>0.37508570162449406</v>
      </c>
      <c r="T62" s="143">
        <f t="shared" si="7"/>
        <v>0.10251085987394527</v>
      </c>
      <c r="U62" s="143">
        <f t="shared" si="8"/>
        <v>0.44804382459898395</v>
      </c>
      <c r="V62">
        <v>1.9</v>
      </c>
      <c r="W62" s="145">
        <f t="shared" si="0"/>
        <v>1.9000000000000001</v>
      </c>
    </row>
    <row r="63" spans="2:23" x14ac:dyDescent="0.15">
      <c r="B63" t="s">
        <v>216</v>
      </c>
      <c r="C63">
        <v>3.4654178517588022E-2</v>
      </c>
      <c r="D63">
        <v>0.17708055687320504</v>
      </c>
      <c r="E63">
        <v>0.13462936422698957</v>
      </c>
      <c r="F63">
        <v>4.3496707404199905E-2</v>
      </c>
      <c r="G63">
        <v>0.12296004240042632</v>
      </c>
      <c r="H63">
        <v>0.19741352717078636</v>
      </c>
      <c r="I63">
        <v>5.3953084144181727E-2</v>
      </c>
      <c r="J63">
        <v>0.23581253926262313</v>
      </c>
      <c r="K63">
        <v>1.9</v>
      </c>
      <c r="M63" t="s">
        <v>216</v>
      </c>
      <c r="N63" s="143">
        <f t="shared" si="1"/>
        <v>6.5842939183417243E-2</v>
      </c>
      <c r="O63" s="143">
        <f t="shared" si="2"/>
        <v>0.33645305805908954</v>
      </c>
      <c r="P63" s="143">
        <f t="shared" si="3"/>
        <v>0.25579579203128017</v>
      </c>
      <c r="Q63" s="143">
        <f t="shared" si="4"/>
        <v>8.2643744067979821E-2</v>
      </c>
      <c r="R63" s="143">
        <f t="shared" si="5"/>
        <v>0.23362408056080999</v>
      </c>
      <c r="S63" s="143">
        <f t="shared" si="6"/>
        <v>0.37508570162449406</v>
      </c>
      <c r="T63" s="143">
        <f t="shared" si="7"/>
        <v>0.10251085987394527</v>
      </c>
      <c r="U63" s="143">
        <f t="shared" si="8"/>
        <v>0.44804382459898395</v>
      </c>
      <c r="V63">
        <v>1.9</v>
      </c>
      <c r="W63" s="145">
        <f t="shared" si="0"/>
        <v>1.9000000000000001</v>
      </c>
    </row>
    <row r="64" spans="2:23" x14ac:dyDescent="0.15">
      <c r="B64" t="s">
        <v>217</v>
      </c>
      <c r="C64">
        <v>3.4654178517588001E-2</v>
      </c>
      <c r="D64">
        <v>0.17708055687320501</v>
      </c>
      <c r="E64">
        <v>0.13462936422699001</v>
      </c>
      <c r="F64">
        <v>4.3496707404199898E-2</v>
      </c>
      <c r="G64">
        <v>0.122960042400426</v>
      </c>
      <c r="H64">
        <v>0.197413527170786</v>
      </c>
      <c r="I64">
        <v>5.39530841441817E-2</v>
      </c>
      <c r="J64">
        <v>0.23581253926262299</v>
      </c>
      <c r="K64">
        <v>1.9</v>
      </c>
      <c r="M64" t="s">
        <v>217</v>
      </c>
      <c r="N64" s="143">
        <f t="shared" si="1"/>
        <v>6.5842939183417201E-2</v>
      </c>
      <c r="O64" s="143">
        <f t="shared" si="2"/>
        <v>0.33645305805908948</v>
      </c>
      <c r="P64" s="143">
        <f t="shared" si="3"/>
        <v>0.255795792031281</v>
      </c>
      <c r="Q64" s="143">
        <f t="shared" si="4"/>
        <v>8.2643744067979807E-2</v>
      </c>
      <c r="R64" s="143">
        <f t="shared" si="5"/>
        <v>0.23362408056080938</v>
      </c>
      <c r="S64" s="143">
        <f t="shared" si="6"/>
        <v>0.3750857016244934</v>
      </c>
      <c r="T64" s="143">
        <f t="shared" si="7"/>
        <v>0.10251085987394523</v>
      </c>
      <c r="U64" s="143">
        <f t="shared" si="8"/>
        <v>0.44804382459898368</v>
      </c>
      <c r="V64">
        <v>1.9</v>
      </c>
      <c r="W64" s="145">
        <f t="shared" si="0"/>
        <v>1.8999999999999992</v>
      </c>
    </row>
    <row r="65" spans="2:23" x14ac:dyDescent="0.15">
      <c r="B65" t="s">
        <v>218</v>
      </c>
      <c r="C65">
        <v>3.4654178517588001E-2</v>
      </c>
      <c r="D65">
        <v>0.17708055687320501</v>
      </c>
      <c r="E65">
        <v>0.13462936422699001</v>
      </c>
      <c r="F65">
        <v>4.3496707404199898E-2</v>
      </c>
      <c r="G65">
        <v>0.122960042400426</v>
      </c>
      <c r="H65">
        <v>0.197413527170786</v>
      </c>
      <c r="I65">
        <v>5.39530841441817E-2</v>
      </c>
      <c r="J65">
        <v>0.23581253926262299</v>
      </c>
      <c r="K65">
        <v>1.9</v>
      </c>
      <c r="M65" t="s">
        <v>218</v>
      </c>
      <c r="N65" s="143">
        <f t="shared" si="1"/>
        <v>6.5842939183417201E-2</v>
      </c>
      <c r="O65" s="143">
        <f t="shared" si="2"/>
        <v>0.33645305805908948</v>
      </c>
      <c r="P65" s="143">
        <f t="shared" si="3"/>
        <v>0.255795792031281</v>
      </c>
      <c r="Q65" s="143">
        <f t="shared" si="4"/>
        <v>8.2643744067979807E-2</v>
      </c>
      <c r="R65" s="143">
        <f t="shared" si="5"/>
        <v>0.23362408056080938</v>
      </c>
      <c r="S65" s="143">
        <f t="shared" si="6"/>
        <v>0.3750857016244934</v>
      </c>
      <c r="T65" s="143">
        <f t="shared" si="7"/>
        <v>0.10251085987394523</v>
      </c>
      <c r="U65" s="143">
        <f t="shared" si="8"/>
        <v>0.44804382459898368</v>
      </c>
      <c r="V65">
        <v>1.9</v>
      </c>
      <c r="W65" s="145">
        <f t="shared" si="0"/>
        <v>1.8999999999999992</v>
      </c>
    </row>
    <row r="66" spans="2:23" x14ac:dyDescent="0.15">
      <c r="B66" t="s">
        <v>219</v>
      </c>
      <c r="C66">
        <v>3.4654178517588001E-2</v>
      </c>
      <c r="D66">
        <v>0.17708055687320501</v>
      </c>
      <c r="E66">
        <v>0.13462936422699001</v>
      </c>
      <c r="F66">
        <v>4.3496707404199898E-2</v>
      </c>
      <c r="G66">
        <v>0.122960042400426</v>
      </c>
      <c r="H66">
        <v>0.197413527170786</v>
      </c>
      <c r="I66">
        <v>5.39530841441817E-2</v>
      </c>
      <c r="J66">
        <v>0.23581253926262299</v>
      </c>
      <c r="K66">
        <v>1.9</v>
      </c>
      <c r="M66" t="s">
        <v>219</v>
      </c>
      <c r="N66" s="143">
        <f t="shared" si="1"/>
        <v>6.5842939183417201E-2</v>
      </c>
      <c r="O66" s="143">
        <f t="shared" si="2"/>
        <v>0.33645305805908948</v>
      </c>
      <c r="P66" s="143">
        <f t="shared" si="3"/>
        <v>0.255795792031281</v>
      </c>
      <c r="Q66" s="143">
        <f t="shared" si="4"/>
        <v>8.2643744067979807E-2</v>
      </c>
      <c r="R66" s="143">
        <f t="shared" si="5"/>
        <v>0.23362408056080938</v>
      </c>
      <c r="S66" s="143">
        <f t="shared" si="6"/>
        <v>0.3750857016244934</v>
      </c>
      <c r="T66" s="143">
        <f t="shared" si="7"/>
        <v>0.10251085987394523</v>
      </c>
      <c r="U66" s="143">
        <f t="shared" si="8"/>
        <v>0.44804382459898368</v>
      </c>
      <c r="V66">
        <v>1.9</v>
      </c>
      <c r="W66" s="145">
        <f t="shared" si="0"/>
        <v>1.8999999999999992</v>
      </c>
    </row>
    <row r="67" spans="2:23" x14ac:dyDescent="0.15">
      <c r="B67" t="s">
        <v>220</v>
      </c>
      <c r="C67">
        <v>3.4654178517588001E-2</v>
      </c>
      <c r="D67">
        <v>0.17708055687320501</v>
      </c>
      <c r="E67">
        <v>0.13462936422699001</v>
      </c>
      <c r="F67">
        <v>4.3496707404199898E-2</v>
      </c>
      <c r="G67">
        <v>0.122960042400426</v>
      </c>
      <c r="H67">
        <v>0.197413527170786</v>
      </c>
      <c r="I67">
        <v>5.39530841441817E-2</v>
      </c>
      <c r="J67">
        <v>0.23581253926262299</v>
      </c>
      <c r="K67">
        <v>1.9</v>
      </c>
      <c r="M67" t="s">
        <v>220</v>
      </c>
      <c r="N67" s="143">
        <f t="shared" si="1"/>
        <v>6.5842939183417201E-2</v>
      </c>
      <c r="O67" s="143">
        <f t="shared" si="2"/>
        <v>0.33645305805908948</v>
      </c>
      <c r="P67" s="143">
        <f t="shared" si="3"/>
        <v>0.255795792031281</v>
      </c>
      <c r="Q67" s="143">
        <f t="shared" si="4"/>
        <v>8.2643744067979807E-2</v>
      </c>
      <c r="R67" s="143">
        <f t="shared" si="5"/>
        <v>0.23362408056080938</v>
      </c>
      <c r="S67" s="143">
        <f t="shared" si="6"/>
        <v>0.3750857016244934</v>
      </c>
      <c r="T67" s="143">
        <f t="shared" si="7"/>
        <v>0.10251085987394523</v>
      </c>
      <c r="U67" s="143">
        <f t="shared" si="8"/>
        <v>0.44804382459898368</v>
      </c>
      <c r="V67">
        <v>1.9</v>
      </c>
      <c r="W67" s="145">
        <f t="shared" si="0"/>
        <v>1.8999999999999992</v>
      </c>
    </row>
    <row r="68" spans="2:23" x14ac:dyDescent="0.15">
      <c r="B68" t="s">
        <v>221</v>
      </c>
      <c r="C68">
        <v>3.4654178517588001E-2</v>
      </c>
      <c r="D68">
        <v>0.17708055687320501</v>
      </c>
      <c r="E68">
        <v>0.13462936422699001</v>
      </c>
      <c r="F68">
        <v>4.3496707404199898E-2</v>
      </c>
      <c r="G68">
        <v>0.122960042400426</v>
      </c>
      <c r="H68">
        <v>0.197413527170786</v>
      </c>
      <c r="I68">
        <v>5.39530841441817E-2</v>
      </c>
      <c r="J68">
        <v>0.23581253926262299</v>
      </c>
      <c r="K68">
        <v>1.9</v>
      </c>
      <c r="M68" t="s">
        <v>221</v>
      </c>
      <c r="N68" s="143">
        <f t="shared" si="1"/>
        <v>6.5842939183417201E-2</v>
      </c>
      <c r="O68" s="143">
        <f t="shared" si="2"/>
        <v>0.33645305805908948</v>
      </c>
      <c r="P68" s="143">
        <f t="shared" si="3"/>
        <v>0.255795792031281</v>
      </c>
      <c r="Q68" s="143">
        <f t="shared" si="4"/>
        <v>8.2643744067979807E-2</v>
      </c>
      <c r="R68" s="143">
        <f t="shared" si="5"/>
        <v>0.23362408056080938</v>
      </c>
      <c r="S68" s="143">
        <f t="shared" si="6"/>
        <v>0.3750857016244934</v>
      </c>
      <c r="T68" s="143">
        <f t="shared" si="7"/>
        <v>0.10251085987394523</v>
      </c>
      <c r="U68" s="143">
        <f t="shared" si="8"/>
        <v>0.44804382459898368</v>
      </c>
      <c r="V68">
        <v>1.9</v>
      </c>
      <c r="W68" s="145">
        <f t="shared" si="0"/>
        <v>1.8999999999999992</v>
      </c>
    </row>
    <row r="69" spans="2:23" x14ac:dyDescent="0.15">
      <c r="B69" t="s">
        <v>222</v>
      </c>
      <c r="C69">
        <v>3.4654178517588001E-2</v>
      </c>
      <c r="D69">
        <v>0.17708055687320501</v>
      </c>
      <c r="E69">
        <v>0.13462936422699001</v>
      </c>
      <c r="F69">
        <v>4.3496707404199898E-2</v>
      </c>
      <c r="G69">
        <v>0.122960042400426</v>
      </c>
      <c r="H69">
        <v>0.197413527170786</v>
      </c>
      <c r="I69">
        <v>5.39530841441817E-2</v>
      </c>
      <c r="J69">
        <v>0.23581253926262299</v>
      </c>
      <c r="K69">
        <v>1.9222399999999999</v>
      </c>
      <c r="M69" t="s">
        <v>222</v>
      </c>
      <c r="N69" s="143">
        <f t="shared" si="1"/>
        <v>6.6613648113648352E-2</v>
      </c>
      <c r="O69" s="143">
        <f t="shared" si="2"/>
        <v>0.34039132964394958</v>
      </c>
      <c r="P69" s="143">
        <f t="shared" si="3"/>
        <v>0.25878994909168929</v>
      </c>
      <c r="Q69" s="143">
        <f t="shared" si="4"/>
        <v>8.3611110840649205E-2</v>
      </c>
      <c r="R69" s="143">
        <f t="shared" si="5"/>
        <v>0.23635871190379487</v>
      </c>
      <c r="S69" s="143">
        <f t="shared" si="6"/>
        <v>0.37947617846877169</v>
      </c>
      <c r="T69" s="143">
        <f t="shared" si="7"/>
        <v>0.10371077646531182</v>
      </c>
      <c r="U69" s="143">
        <f t="shared" si="8"/>
        <v>0.45328829547218441</v>
      </c>
      <c r="V69">
        <v>1.9222399999999999</v>
      </c>
      <c r="W69" s="145">
        <f t="shared" ref="W69:W71" si="9">SUM(N69:U69)</f>
        <v>1.9222399999999991</v>
      </c>
    </row>
    <row r="70" spans="2:23" x14ac:dyDescent="0.15">
      <c r="B70" t="s">
        <v>223</v>
      </c>
      <c r="C70">
        <v>3.4654178517588001E-2</v>
      </c>
      <c r="D70">
        <v>0.17708055687320501</v>
      </c>
      <c r="E70">
        <v>0.13462936422699001</v>
      </c>
      <c r="F70">
        <v>4.3496707404199898E-2</v>
      </c>
      <c r="G70">
        <v>0.122960042400426</v>
      </c>
      <c r="H70">
        <v>0.197413527170786</v>
      </c>
      <c r="I70">
        <v>5.39530841441817E-2</v>
      </c>
      <c r="J70">
        <v>0.23581253926262299</v>
      </c>
      <c r="K70">
        <v>2.1009199999999999</v>
      </c>
      <c r="M70" t="s">
        <v>223</v>
      </c>
      <c r="N70" s="143">
        <f t="shared" ref="N70:N71" si="10">C70*K70</f>
        <v>7.2805656731170981E-2</v>
      </c>
      <c r="O70" s="143">
        <f t="shared" ref="O70:O71" si="11">D70*K70</f>
        <v>0.37203208354605383</v>
      </c>
      <c r="P70" s="143">
        <f t="shared" ref="P70:P71" si="12">E70*K70</f>
        <v>0.28284552389176781</v>
      </c>
      <c r="Q70" s="143">
        <f t="shared" ref="Q70:Q71" si="13">F70*K70</f>
        <v>9.1383102519631651E-2</v>
      </c>
      <c r="R70" s="143">
        <f t="shared" ref="R70:R71" si="14">G70*K70</f>
        <v>0.25832921227990296</v>
      </c>
      <c r="S70" s="143">
        <f t="shared" ref="S70:S71" si="15">H70*K70</f>
        <v>0.4147500275036477</v>
      </c>
      <c r="T70" s="143">
        <f t="shared" ref="T70:T71" si="16">I70*K70</f>
        <v>0.11335111354019421</v>
      </c>
      <c r="U70" s="143">
        <f t="shared" ref="U70:U71" si="17">J70*K70</f>
        <v>0.49542327998762986</v>
      </c>
      <c r="V70">
        <v>2.1009199999999999</v>
      </c>
      <c r="W70" s="145">
        <f t="shared" si="9"/>
        <v>2.100919999999999</v>
      </c>
    </row>
    <row r="71" spans="2:23" x14ac:dyDescent="0.15">
      <c r="B71" t="s">
        <v>224</v>
      </c>
      <c r="C71">
        <v>3.4654178517588001E-2</v>
      </c>
      <c r="D71">
        <v>0.17708055687320501</v>
      </c>
      <c r="E71">
        <v>0.13462936422699001</v>
      </c>
      <c r="F71">
        <v>4.3496707404199898E-2</v>
      </c>
      <c r="G71">
        <v>0.122960042400426</v>
      </c>
      <c r="H71">
        <v>0.197413527170786</v>
      </c>
      <c r="I71">
        <v>5.39530841441817E-2</v>
      </c>
      <c r="J71">
        <v>0.23581253926262299</v>
      </c>
      <c r="K71">
        <v>1.9</v>
      </c>
      <c r="M71" t="s">
        <v>224</v>
      </c>
      <c r="N71" s="143">
        <f t="shared" si="10"/>
        <v>6.5842939183417201E-2</v>
      </c>
      <c r="O71" s="143">
        <f t="shared" si="11"/>
        <v>0.33645305805908948</v>
      </c>
      <c r="P71" s="143">
        <f t="shared" si="12"/>
        <v>0.255795792031281</v>
      </c>
      <c r="Q71" s="143">
        <f t="shared" si="13"/>
        <v>8.2643744067979807E-2</v>
      </c>
      <c r="R71" s="143">
        <f t="shared" si="14"/>
        <v>0.23362408056080938</v>
      </c>
      <c r="S71" s="143">
        <f t="shared" si="15"/>
        <v>0.3750857016244934</v>
      </c>
      <c r="T71" s="143">
        <f t="shared" si="16"/>
        <v>0.10251085987394523</v>
      </c>
      <c r="U71" s="143">
        <f t="shared" si="17"/>
        <v>0.44804382459898368</v>
      </c>
      <c r="V71">
        <v>1.9</v>
      </c>
      <c r="W71" s="145">
        <f t="shared" si="9"/>
        <v>1.8999999999999992</v>
      </c>
    </row>
    <row r="72" spans="2:23" x14ac:dyDescent="0.15">
      <c r="B72" t="s">
        <v>156</v>
      </c>
      <c r="K72">
        <v>193.798</v>
      </c>
      <c r="N72">
        <f>SUM(N4:N71)</f>
        <v>9.2443633662303188</v>
      </c>
      <c r="O72">
        <f t="shared" ref="O72:U72" si="18">SUM(O4:O71)</f>
        <v>36.831346957406808</v>
      </c>
      <c r="P72">
        <f t="shared" si="18"/>
        <v>27.337079274981193</v>
      </c>
      <c r="Q72">
        <f t="shared" si="18"/>
        <v>8.72481135236856</v>
      </c>
      <c r="R72">
        <f t="shared" si="18"/>
        <v>22.852215191103177</v>
      </c>
      <c r="S72">
        <f t="shared" si="18"/>
        <v>35.633361952169494</v>
      </c>
      <c r="T72">
        <f t="shared" si="18"/>
        <v>11.903904341869413</v>
      </c>
      <c r="U72">
        <f t="shared" si="18"/>
        <v>39.370967563871012</v>
      </c>
      <c r="V72">
        <v>193.798</v>
      </c>
      <c r="W72" s="143">
        <f>SUM(W4:W71)</f>
        <v>191.8980500000001</v>
      </c>
    </row>
    <row r="73" spans="2:23" x14ac:dyDescent="0.15">
      <c r="U73">
        <f>SUM(N72:U72)</f>
        <v>191.89804999999998</v>
      </c>
    </row>
    <row r="75" spans="2:23" x14ac:dyDescent="0.15"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</row>
    <row r="76" spans="2:23" x14ac:dyDescent="0.15">
      <c r="N76">
        <v>726.78600640713512</v>
      </c>
      <c r="O76">
        <v>2337.0640554732699</v>
      </c>
      <c r="P76">
        <v>1299.5466343676208</v>
      </c>
      <c r="Q76">
        <v>402.9804914488667</v>
      </c>
      <c r="R76">
        <v>767.74955746941407</v>
      </c>
      <c r="S76">
        <v>1455.369950580827</v>
      </c>
      <c r="T76">
        <v>464.11034022011631</v>
      </c>
      <c r="U76">
        <v>1049.3861280327492</v>
      </c>
    </row>
    <row r="77" spans="2:23" x14ac:dyDescent="0.15">
      <c r="N77">
        <v>3428.8881771457341</v>
      </c>
      <c r="O77">
        <v>11025.984592988285</v>
      </c>
      <c r="P77">
        <v>6131.1033109469045</v>
      </c>
      <c r="Q77">
        <v>1901.2130538673937</v>
      </c>
      <c r="R77">
        <v>3622.1492398149435</v>
      </c>
      <c r="S77">
        <v>6866.2588064804777</v>
      </c>
      <c r="T77">
        <v>2189.6162617918808</v>
      </c>
      <c r="U77">
        <v>4950.876400964381</v>
      </c>
    </row>
    <row r="78" spans="2:23" x14ac:dyDescent="0.15">
      <c r="N78">
        <v>1708.2794333405222</v>
      </c>
      <c r="O78">
        <v>5493.1691380528837</v>
      </c>
      <c r="P78">
        <v>3054.5288002057318</v>
      </c>
      <c r="Q78">
        <v>947.18841517419287</v>
      </c>
      <c r="R78">
        <v>1804.5625086603368</v>
      </c>
      <c r="S78">
        <v>3420.7848425280727</v>
      </c>
      <c r="T78">
        <v>1090.8715110215883</v>
      </c>
      <c r="U78">
        <v>2466.5372260166705</v>
      </c>
    </row>
    <row r="79" spans="2:23" x14ac:dyDescent="0.15">
      <c r="N79">
        <v>11911.714525025051</v>
      </c>
      <c r="O79">
        <v>38303.489073921715</v>
      </c>
      <c r="P79">
        <v>21299.018396169598</v>
      </c>
      <c r="Q79">
        <v>6604.6794117885111</v>
      </c>
      <c r="R79">
        <v>12583.089760491284</v>
      </c>
      <c r="S79">
        <v>23852.896487810573</v>
      </c>
      <c r="T79">
        <v>7606.5717172289296</v>
      </c>
      <c r="U79">
        <v>17198.993752564329</v>
      </c>
    </row>
    <row r="80" spans="2:23" x14ac:dyDescent="0.15">
      <c r="N80">
        <v>62.044264681624242</v>
      </c>
      <c r="O80">
        <v>199.51047427633878</v>
      </c>
      <c r="P80">
        <v>110.93969151581487</v>
      </c>
      <c r="Q80">
        <v>34.401636867755521</v>
      </c>
      <c r="R80">
        <v>65.541240933232928</v>
      </c>
      <c r="S80">
        <v>124.24201570680205</v>
      </c>
      <c r="T80">
        <v>39.620169535797046</v>
      </c>
      <c r="U80">
        <v>89.583990482634476</v>
      </c>
    </row>
    <row r="81" spans="14:21" x14ac:dyDescent="0.15"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</row>
    <row r="82" spans="14:21" x14ac:dyDescent="0.15">
      <c r="N82">
        <v>3.8431760282434615</v>
      </c>
      <c r="O82">
        <v>12.620925056322095</v>
      </c>
      <c r="P82">
        <v>11.800971886395971</v>
      </c>
      <c r="Q82">
        <v>2.7978546798640886</v>
      </c>
      <c r="R82">
        <v>6.1179813481187919</v>
      </c>
      <c r="S82">
        <v>11.678988652837493</v>
      </c>
      <c r="T82">
        <v>3.3173807781640399</v>
      </c>
      <c r="U82">
        <v>9.8997825700540627</v>
      </c>
    </row>
    <row r="83" spans="14:21" x14ac:dyDescent="0.15">
      <c r="N83">
        <v>478.68727186478412</v>
      </c>
      <c r="O83">
        <v>1572.0009021762139</v>
      </c>
      <c r="P83">
        <v>1469.8715323309789</v>
      </c>
      <c r="Q83">
        <v>348.48714030681299</v>
      </c>
      <c r="R83">
        <v>762.02593358419404</v>
      </c>
      <c r="S83">
        <v>1454.6778953868909</v>
      </c>
      <c r="T83">
        <v>413.1967785929948</v>
      </c>
      <c r="U83">
        <v>1233.0686587571304</v>
      </c>
    </row>
    <row r="84" spans="14:21" x14ac:dyDescent="0.15"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</row>
    <row r="85" spans="14:21" x14ac:dyDescent="0.15">
      <c r="N85">
        <v>44.186890515890219</v>
      </c>
      <c r="O85">
        <v>145.10900088223372</v>
      </c>
      <c r="P85">
        <v>135.68159483020276</v>
      </c>
      <c r="Q85">
        <v>32.168315349070916</v>
      </c>
      <c r="R85">
        <v>70.341449369192944</v>
      </c>
      <c r="S85">
        <v>134.27909342344665</v>
      </c>
      <c r="T85">
        <v>38.141563167287508</v>
      </c>
      <c r="U85">
        <v>113.82268346267529</v>
      </c>
    </row>
    <row r="86" spans="14:21" x14ac:dyDescent="0.15">
      <c r="N86">
        <v>38.715887393165907</v>
      </c>
      <c r="O86">
        <v>127.14231918788343</v>
      </c>
      <c r="P86">
        <v>118.8821681145956</v>
      </c>
      <c r="Q86">
        <v>28.185393000998975</v>
      </c>
      <c r="R86">
        <v>61.632117604437617</v>
      </c>
      <c r="S86">
        <v>117.65331752341859</v>
      </c>
      <c r="T86">
        <v>33.419062698086698</v>
      </c>
      <c r="U86">
        <v>99.729719477413255</v>
      </c>
    </row>
    <row r="87" spans="14:21" x14ac:dyDescent="0.15">
      <c r="N87">
        <v>8.1157361828457173</v>
      </c>
      <c r="O87">
        <v>26.651940319109585</v>
      </c>
      <c r="P87">
        <v>24.920423583861325</v>
      </c>
      <c r="Q87">
        <v>5.9083035210581718</v>
      </c>
      <c r="R87">
        <v>12.919502574956606</v>
      </c>
      <c r="S87">
        <v>24.662828372240604</v>
      </c>
      <c r="T87">
        <v>7.0054004853709593</v>
      </c>
      <c r="U87">
        <v>20.905631960557027</v>
      </c>
    </row>
    <row r="88" spans="14:21" x14ac:dyDescent="0.15">
      <c r="N88">
        <v>0.14750960229213211</v>
      </c>
      <c r="O88">
        <v>0.48441903829936667</v>
      </c>
      <c r="P88">
        <v>0.4529474207868957</v>
      </c>
      <c r="Q88">
        <v>0.10738785526994538</v>
      </c>
      <c r="R88">
        <v>0.23482166542971455</v>
      </c>
      <c r="S88">
        <v>0.44826543429023674</v>
      </c>
      <c r="T88">
        <v>0.12732841682044904</v>
      </c>
      <c r="U88">
        <v>0.37997556681126005</v>
      </c>
    </row>
    <row r="89" spans="14:21" x14ac:dyDescent="0.15"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</row>
    <row r="90" spans="14:21" x14ac:dyDescent="0.15">
      <c r="N90">
        <v>21.164549435085814</v>
      </c>
      <c r="O90">
        <v>69.504022274287721</v>
      </c>
      <c r="P90">
        <v>64.988501967171203</v>
      </c>
      <c r="Q90">
        <v>15.407916069676956</v>
      </c>
      <c r="R90">
        <v>33.69200831125459</v>
      </c>
      <c r="S90">
        <v>64.31673461695695</v>
      </c>
      <c r="T90">
        <v>18.268970496921632</v>
      </c>
      <c r="U90">
        <v>54.518563828645142</v>
      </c>
    </row>
    <row r="91" spans="14:21" x14ac:dyDescent="0.15">
      <c r="N91">
        <v>52.143768541920821</v>
      </c>
      <c r="O91">
        <v>171.23925370198998</v>
      </c>
      <c r="P91">
        <v>160.11422378047902</v>
      </c>
      <c r="Q91">
        <v>37.960969200633492</v>
      </c>
      <c r="R91">
        <v>83.008064427874217</v>
      </c>
      <c r="S91">
        <v>158.4591693541598</v>
      </c>
      <c r="T91">
        <v>45.009839307585494</v>
      </c>
      <c r="U91">
        <v>134.31910668535727</v>
      </c>
    </row>
    <row r="92" spans="14:21" x14ac:dyDescent="0.15">
      <c r="N92">
        <v>140.87678028259302</v>
      </c>
      <c r="O92">
        <v>462.63696303684537</v>
      </c>
      <c r="P92">
        <v>432.58047805858803</v>
      </c>
      <c r="Q92">
        <v>102.55912196090243</v>
      </c>
      <c r="R92">
        <v>224.26282528252017</v>
      </c>
      <c r="S92">
        <v>428.10901875880876</v>
      </c>
      <c r="T92">
        <v>121.60304903148381</v>
      </c>
      <c r="U92">
        <v>362.88982958825858</v>
      </c>
    </row>
    <row r="93" spans="14:21" x14ac:dyDescent="0.15">
      <c r="N93">
        <v>1379.1239859811785</v>
      </c>
      <c r="O93">
        <v>4466.1154548620516</v>
      </c>
      <c r="P93">
        <v>3612.4256005558968</v>
      </c>
      <c r="Q93">
        <v>1031.9537717976896</v>
      </c>
      <c r="R93">
        <v>2479.4891481240616</v>
      </c>
      <c r="S93">
        <v>4490.2400546400795</v>
      </c>
      <c r="T93">
        <v>1410.6219440567609</v>
      </c>
      <c r="U93">
        <v>3631.9851179822808</v>
      </c>
    </row>
    <row r="94" spans="14:21" x14ac:dyDescent="0.15">
      <c r="N94">
        <v>3184.9362792907214</v>
      </c>
      <c r="O94">
        <v>10314.006053321775</v>
      </c>
      <c r="P94">
        <v>8342.5025366835034</v>
      </c>
      <c r="Q94">
        <v>2383.1845720608144</v>
      </c>
      <c r="R94">
        <v>5726.1094885168231</v>
      </c>
      <c r="S94">
        <v>10369.719182697698</v>
      </c>
      <c r="T94">
        <v>3257.6773746659337</v>
      </c>
      <c r="U94">
        <v>8387.6731067627334</v>
      </c>
    </row>
    <row r="95" spans="14:21" x14ac:dyDescent="0.15">
      <c r="N95">
        <v>3780.362504425415</v>
      </c>
      <c r="O95">
        <v>12242.217217318252</v>
      </c>
      <c r="P95">
        <v>9902.1396402240116</v>
      </c>
      <c r="Q95">
        <v>2828.7227144620247</v>
      </c>
      <c r="R95">
        <v>6796.6099502135976</v>
      </c>
      <c r="S95">
        <v>12308.34595799869</v>
      </c>
      <c r="T95">
        <v>3866.702602114442</v>
      </c>
      <c r="U95">
        <v>9955.754882243571</v>
      </c>
    </row>
    <row r="96" spans="14:21" x14ac:dyDescent="0.15">
      <c r="N96">
        <v>99.560067447557117</v>
      </c>
      <c r="O96">
        <v>494.75514518302481</v>
      </c>
      <c r="P96">
        <v>222.16591060548203</v>
      </c>
      <c r="Q96">
        <v>71.343102855245192</v>
      </c>
      <c r="R96">
        <v>289.18277322422597</v>
      </c>
      <c r="S96">
        <v>205.24667733696697</v>
      </c>
      <c r="T96">
        <v>126.763249660036</v>
      </c>
      <c r="U96">
        <v>387.91019768746224</v>
      </c>
    </row>
    <row r="97" spans="14:21" x14ac:dyDescent="0.15">
      <c r="N97">
        <v>165.61471560655787</v>
      </c>
      <c r="O97">
        <v>823.00800677469226</v>
      </c>
      <c r="P97">
        <v>369.5652789887867</v>
      </c>
      <c r="Q97">
        <v>118.67677466253819</v>
      </c>
      <c r="R97">
        <v>481.04550321918288</v>
      </c>
      <c r="S97">
        <v>341.42072185977389</v>
      </c>
      <c r="T97">
        <v>210.86626475889432</v>
      </c>
      <c r="U97">
        <v>645.27514612957441</v>
      </c>
    </row>
    <row r="98" spans="14:21" x14ac:dyDescent="0.15">
      <c r="N98">
        <v>5737.3628381007538</v>
      </c>
      <c r="O98">
        <v>22482.325345218975</v>
      </c>
      <c r="P98">
        <v>19077.499949090619</v>
      </c>
      <c r="Q98">
        <v>5123.8484922683147</v>
      </c>
      <c r="R98">
        <v>13447.386583375664</v>
      </c>
      <c r="S98">
        <v>18922.013859759674</v>
      </c>
      <c r="T98">
        <v>7203.9299690891239</v>
      </c>
      <c r="U98">
        <v>19644.26577609688</v>
      </c>
    </row>
    <row r="99" spans="14:21" x14ac:dyDescent="0.15"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</row>
    <row r="100" spans="14:21" x14ac:dyDescent="0.15"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</row>
    <row r="101" spans="14:21" x14ac:dyDescent="0.15">
      <c r="N101">
        <v>20.83854061028234</v>
      </c>
      <c r="O101">
        <v>120.72628611674001</v>
      </c>
      <c r="P101">
        <v>147.4919229601758</v>
      </c>
      <c r="Q101">
        <v>40.650085633757975</v>
      </c>
      <c r="R101">
        <v>175.21880726469303</v>
      </c>
      <c r="S101">
        <v>201.79525283363992</v>
      </c>
      <c r="T101">
        <v>41.426329300864552</v>
      </c>
      <c r="U101">
        <v>263.22917927984645</v>
      </c>
    </row>
    <row r="102" spans="14:21" x14ac:dyDescent="0.15">
      <c r="N102">
        <v>6554.3602118856634</v>
      </c>
      <c r="O102">
        <v>20746.298448550981</v>
      </c>
      <c r="P102">
        <v>12672.848657397901</v>
      </c>
      <c r="Q102">
        <v>4181.6141808340581</v>
      </c>
      <c r="R102">
        <v>10017.316344319926</v>
      </c>
      <c r="S102">
        <v>17611.870262569115</v>
      </c>
      <c r="T102">
        <v>6132.1761911790454</v>
      </c>
      <c r="U102">
        <v>16938.875078263311</v>
      </c>
    </row>
    <row r="103" spans="14:21" x14ac:dyDescent="0.15">
      <c r="N103">
        <v>2062.3698903376694</v>
      </c>
      <c r="O103">
        <v>6527.9508408252614</v>
      </c>
      <c r="P103">
        <v>3987.5900394409873</v>
      </c>
      <c r="Q103">
        <v>1315.7707084701221</v>
      </c>
      <c r="R103">
        <v>3152.0104087427321</v>
      </c>
      <c r="S103">
        <v>5541.6836682532858</v>
      </c>
      <c r="T103">
        <v>1929.527082750119</v>
      </c>
      <c r="U103">
        <v>5329.9215801798218</v>
      </c>
    </row>
    <row r="104" spans="14:21" x14ac:dyDescent="0.15">
      <c r="N104">
        <v>13689.755423063674</v>
      </c>
      <c r="O104">
        <v>43331.727661156307</v>
      </c>
      <c r="P104">
        <v>26469.127882028053</v>
      </c>
      <c r="Q104">
        <v>8733.9226955248123</v>
      </c>
      <c r="R104">
        <v>20922.653976282607</v>
      </c>
      <c r="S104">
        <v>36785.00855050431</v>
      </c>
      <c r="T104">
        <v>12807.96135008634</v>
      </c>
      <c r="U104">
        <v>35379.358086353895</v>
      </c>
    </row>
    <row r="105" spans="14:21" x14ac:dyDescent="0.15">
      <c r="N105">
        <v>4479.0548720159341</v>
      </c>
      <c r="O105">
        <v>14177.403459420959</v>
      </c>
      <c r="P105">
        <v>8660.2479397311527</v>
      </c>
      <c r="Q105">
        <v>2857.5907890431999</v>
      </c>
      <c r="R105">
        <v>6845.536120396202</v>
      </c>
      <c r="S105">
        <v>12035.428440723123</v>
      </c>
      <c r="T105">
        <v>4190.5468660927718</v>
      </c>
      <c r="U105">
        <v>11575.523543576657</v>
      </c>
    </row>
    <row r="106" spans="14:21" x14ac:dyDescent="0.15">
      <c r="N106">
        <v>988.19962367877963</v>
      </c>
      <c r="O106">
        <v>3127.9154115467109</v>
      </c>
      <c r="P106">
        <v>1910.6829452963236</v>
      </c>
      <c r="Q106">
        <v>630.46116268932178</v>
      </c>
      <c r="R106">
        <v>1510.3088511640262</v>
      </c>
      <c r="S106">
        <v>2655.3382791183544</v>
      </c>
      <c r="T106">
        <v>924.54702038900018</v>
      </c>
      <c r="U106">
        <v>2553.8709251174837</v>
      </c>
    </row>
    <row r="107" spans="14:21" x14ac:dyDescent="0.15">
      <c r="N107">
        <v>6268.0760732301533</v>
      </c>
      <c r="O107">
        <v>19840.132783309822</v>
      </c>
      <c r="P107">
        <v>12119.318572857273</v>
      </c>
      <c r="Q107">
        <v>3998.9678545337624</v>
      </c>
      <c r="R107">
        <v>9579.7757318780077</v>
      </c>
      <c r="S107">
        <v>16842.611487457998</v>
      </c>
      <c r="T107">
        <v>5864.3323861052841</v>
      </c>
      <c r="U107">
        <v>16199.011673627703</v>
      </c>
    </row>
    <row r="108" spans="14:21" x14ac:dyDescent="0.15">
      <c r="N108">
        <v>932.06008582935965</v>
      </c>
      <c r="O108">
        <v>2950.218799011478</v>
      </c>
      <c r="P108">
        <v>1802.1372072131733</v>
      </c>
      <c r="Q108">
        <v>594.64471684447744</v>
      </c>
      <c r="R108">
        <v>1424.5083318331285</v>
      </c>
      <c r="S108">
        <v>2504.488733893234</v>
      </c>
      <c r="T108">
        <v>872.02358160091933</v>
      </c>
      <c r="U108">
        <v>2408.7857317742296</v>
      </c>
    </row>
    <row r="109" spans="14:21" x14ac:dyDescent="0.15">
      <c r="N109">
        <v>4254.0073630419829</v>
      </c>
      <c r="O109">
        <v>13465.068062014821</v>
      </c>
      <c r="P109">
        <v>8225.1188150334456</v>
      </c>
      <c r="Q109">
        <v>2714.0128005798351</v>
      </c>
      <c r="R109">
        <v>6501.5861364137563</v>
      </c>
      <c r="S109">
        <v>11430.715333290274</v>
      </c>
      <c r="T109">
        <v>3979.9952742056375</v>
      </c>
      <c r="U109">
        <v>10993.918090420246</v>
      </c>
    </row>
    <row r="110" spans="14:21" x14ac:dyDescent="0.15">
      <c r="N110">
        <v>18.507861901171246</v>
      </c>
      <c r="O110">
        <v>83.299243107854679</v>
      </c>
      <c r="P110">
        <v>69.965089628995088</v>
      </c>
      <c r="Q110">
        <v>24.510396216620144</v>
      </c>
      <c r="R110">
        <v>48.172269676042255</v>
      </c>
      <c r="S110">
        <v>74.658451367788032</v>
      </c>
      <c r="T110">
        <v>25.812564697799736</v>
      </c>
      <c r="U110">
        <v>76.794582403728896</v>
      </c>
    </row>
    <row r="111" spans="14:21" x14ac:dyDescent="0.15">
      <c r="N111">
        <v>4174.1755587182961</v>
      </c>
      <c r="O111">
        <v>18786.916959788665</v>
      </c>
      <c r="P111">
        <v>15779.59510679105</v>
      </c>
      <c r="Q111">
        <v>5527.9587327935815</v>
      </c>
      <c r="R111">
        <v>10864.545659755388</v>
      </c>
      <c r="S111">
        <v>16838.113695426797</v>
      </c>
      <c r="T111">
        <v>5821.643647696108</v>
      </c>
      <c r="U111">
        <v>17319.886577030138</v>
      </c>
    </row>
    <row r="112" spans="14:21" x14ac:dyDescent="0.15">
      <c r="N112">
        <v>1612.0256411522846</v>
      </c>
      <c r="O112">
        <v>5946.1705613600107</v>
      </c>
      <c r="P112">
        <v>6096.5651851374241</v>
      </c>
      <c r="Q112">
        <v>743.79956124036914</v>
      </c>
      <c r="R112">
        <v>4512.1609652431061</v>
      </c>
      <c r="S112">
        <v>5819.7755798655535</v>
      </c>
      <c r="T112">
        <v>796.87748297914084</v>
      </c>
      <c r="U112">
        <v>7291.7812730221076</v>
      </c>
    </row>
    <row r="113" spans="14:21" x14ac:dyDescent="0.15">
      <c r="N113">
        <v>578.34422891244924</v>
      </c>
      <c r="O113">
        <v>3251.2874479831326</v>
      </c>
      <c r="P113">
        <v>2003.1579745011859</v>
      </c>
      <c r="Q113">
        <v>810.64803451577609</v>
      </c>
      <c r="R113">
        <v>2447.0918668181612</v>
      </c>
      <c r="S113">
        <v>3925.6325714202535</v>
      </c>
      <c r="T113">
        <v>1533.5996244494897</v>
      </c>
      <c r="U113">
        <v>5209.7304393995501</v>
      </c>
    </row>
    <row r="114" spans="14:21" x14ac:dyDescent="0.15">
      <c r="N114">
        <v>204.45882193476695</v>
      </c>
      <c r="O114">
        <v>1090.0714517781694</v>
      </c>
      <c r="P114">
        <v>856.25113300759767</v>
      </c>
      <c r="Q114">
        <v>433.86337976969588</v>
      </c>
      <c r="R114">
        <v>967.97906580988877</v>
      </c>
      <c r="S114">
        <v>956.19867311102439</v>
      </c>
      <c r="T114">
        <v>597.53389754579086</v>
      </c>
      <c r="U114">
        <v>1407.7534400430659</v>
      </c>
    </row>
    <row r="115" spans="14:21" x14ac:dyDescent="0.15">
      <c r="N115">
        <v>2417.1133526529343</v>
      </c>
      <c r="O115">
        <v>12886.830886071668</v>
      </c>
      <c r="P115">
        <v>10122.605751280305</v>
      </c>
      <c r="Q115">
        <v>5129.1353366158592</v>
      </c>
      <c r="R115">
        <v>11443.454006616976</v>
      </c>
      <c r="S115">
        <v>11304.186137309751</v>
      </c>
      <c r="T115">
        <v>7064.049126143801</v>
      </c>
      <c r="U115">
        <v>16642.469153308706</v>
      </c>
    </row>
    <row r="116" spans="14:21" x14ac:dyDescent="0.15">
      <c r="N116">
        <v>5224.5147342295841</v>
      </c>
      <c r="O116">
        <v>29370.742073705398</v>
      </c>
      <c r="P116">
        <v>18095.673527253653</v>
      </c>
      <c r="Q116">
        <v>7323.0480894848915</v>
      </c>
      <c r="R116">
        <v>22105.982691737478</v>
      </c>
      <c r="S116">
        <v>35462.487883944028</v>
      </c>
      <c r="T116">
        <v>13853.88395663966</v>
      </c>
      <c r="U116">
        <v>47062.479543005291</v>
      </c>
    </row>
    <row r="117" spans="14:21" x14ac:dyDescent="0.15">
      <c r="N117">
        <v>227.59899624529405</v>
      </c>
      <c r="O117">
        <v>1279.4970930329896</v>
      </c>
      <c r="P117">
        <v>788.31381299430882</v>
      </c>
      <c r="Q117">
        <v>319.01879493283826</v>
      </c>
      <c r="R117">
        <v>963.01756767793245</v>
      </c>
      <c r="S117">
        <v>1544.8758511228048</v>
      </c>
      <c r="T117">
        <v>603.52592403874905</v>
      </c>
      <c r="U117">
        <v>2050.2139719550828</v>
      </c>
    </row>
    <row r="118" spans="14:21" x14ac:dyDescent="0.15">
      <c r="N118">
        <v>1657.1631637922146</v>
      </c>
      <c r="O118">
        <v>9316.1019412770438</v>
      </c>
      <c r="P118">
        <v>5739.7643836479092</v>
      </c>
      <c r="Q118">
        <v>2322.7966917319518</v>
      </c>
      <c r="R118">
        <v>7011.7938372658482</v>
      </c>
      <c r="S118">
        <v>11248.34201972361</v>
      </c>
      <c r="T118">
        <v>4394.3116894627019</v>
      </c>
      <c r="U118">
        <v>14927.741898098715</v>
      </c>
    </row>
    <row r="119" spans="14:21" x14ac:dyDescent="0.15">
      <c r="N119">
        <v>186.8899619454582</v>
      </c>
      <c r="O119">
        <v>1050.6424323969488</v>
      </c>
      <c r="P119">
        <v>647.31365665955411</v>
      </c>
      <c r="Q119">
        <v>261.95814317488151</v>
      </c>
      <c r="R119">
        <v>790.76937748075773</v>
      </c>
      <c r="S119">
        <v>1268.5547554683824</v>
      </c>
      <c r="T119">
        <v>495.57747985468745</v>
      </c>
      <c r="U119">
        <v>1683.5065950193293</v>
      </c>
    </row>
    <row r="120" spans="14:21" x14ac:dyDescent="0.15"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</row>
    <row r="121" spans="14:21" x14ac:dyDescent="0.15"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</row>
    <row r="122" spans="14:21" x14ac:dyDescent="0.15"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</row>
    <row r="123" spans="14:21" x14ac:dyDescent="0.15">
      <c r="N123">
        <v>621.34489172594726</v>
      </c>
      <c r="O123">
        <v>3493.024995055026</v>
      </c>
      <c r="P123">
        <v>2152.0954347844367</v>
      </c>
      <c r="Q123">
        <v>870.92079431868353</v>
      </c>
      <c r="R123">
        <v>2629.0364025777294</v>
      </c>
      <c r="S123">
        <v>4217.5085755272839</v>
      </c>
      <c r="T123">
        <v>1647.6247967346319</v>
      </c>
      <c r="U123">
        <v>5597.0808282762573</v>
      </c>
    </row>
    <row r="124" spans="14:21" x14ac:dyDescent="0.15">
      <c r="N124">
        <v>3889.2732730529056</v>
      </c>
      <c r="O124">
        <v>21864.392765242636</v>
      </c>
      <c r="P124">
        <v>13470.919882058068</v>
      </c>
      <c r="Q124">
        <v>5451.4795460548421</v>
      </c>
      <c r="R124">
        <v>16456.304945271226</v>
      </c>
      <c r="S124">
        <v>26399.256838027541</v>
      </c>
      <c r="T124">
        <v>10313.214402003314</v>
      </c>
      <c r="U124">
        <v>35034.611473289457</v>
      </c>
    </row>
    <row r="125" spans="14:21" x14ac:dyDescent="0.15">
      <c r="N125">
        <v>3323.275152194014</v>
      </c>
      <c r="O125">
        <v>18682.511639894481</v>
      </c>
      <c r="P125">
        <v>11510.523992082293</v>
      </c>
      <c r="Q125">
        <v>4658.1366867741617</v>
      </c>
      <c r="R125">
        <v>14061.4519685368</v>
      </c>
      <c r="S125">
        <v>22557.426060560447</v>
      </c>
      <c r="T125">
        <v>8812.353042635079</v>
      </c>
      <c r="U125">
        <v>29936.094895322716</v>
      </c>
    </row>
    <row r="126" spans="14:21" x14ac:dyDescent="0.15">
      <c r="N126">
        <v>419.46594868272956</v>
      </c>
      <c r="O126">
        <v>2358.1187563210742</v>
      </c>
      <c r="P126">
        <v>1452.865816117125</v>
      </c>
      <c r="Q126">
        <v>587.95303877308299</v>
      </c>
      <c r="R126">
        <v>1774.8456025210216</v>
      </c>
      <c r="S126">
        <v>2847.2129718439628</v>
      </c>
      <c r="T126">
        <v>1112.3009260053768</v>
      </c>
      <c r="U126">
        <v>3778.5533457356255</v>
      </c>
    </row>
    <row r="127" spans="14:21" x14ac:dyDescent="0.15">
      <c r="N127">
        <v>1196.1501981138156</v>
      </c>
      <c r="O127">
        <v>11702.804280122858</v>
      </c>
      <c r="P127">
        <v>9518.7356584554109</v>
      </c>
      <c r="Q127">
        <v>3959.5076343133869</v>
      </c>
      <c r="R127">
        <v>9564.0752037386792</v>
      </c>
      <c r="S127">
        <v>15547.088937396444</v>
      </c>
      <c r="T127">
        <v>3884.9741384938334</v>
      </c>
      <c r="U127">
        <v>21138.265512365575</v>
      </c>
    </row>
    <row r="128" spans="14:21" x14ac:dyDescent="0.15"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</row>
    <row r="129" spans="14:21" x14ac:dyDescent="0.15">
      <c r="N129">
        <v>478.9527981848903</v>
      </c>
      <c r="O129">
        <v>4891.6187055149821</v>
      </c>
      <c r="P129">
        <v>3100.0439260250969</v>
      </c>
      <c r="Q129">
        <v>2611.8894731503201</v>
      </c>
      <c r="R129">
        <v>5635.6007549221613</v>
      </c>
      <c r="S129">
        <v>6340.9843174803054</v>
      </c>
      <c r="T129">
        <v>3525.446077514131</v>
      </c>
      <c r="U129">
        <v>10388.838947208109</v>
      </c>
    </row>
    <row r="130" spans="14:21" x14ac:dyDescent="0.15">
      <c r="N130">
        <v>3165.1461845216486</v>
      </c>
      <c r="O130">
        <v>32326.125540076049</v>
      </c>
      <c r="P130">
        <v>20486.553667695836</v>
      </c>
      <c r="Q130">
        <v>17260.598605256873</v>
      </c>
      <c r="R130">
        <v>37242.710126193655</v>
      </c>
      <c r="S130">
        <v>41904.217690438702</v>
      </c>
      <c r="T130">
        <v>23297.811899771226</v>
      </c>
      <c r="U130">
        <v>68654.351911045989</v>
      </c>
    </row>
    <row r="131" spans="14:21" x14ac:dyDescent="0.15">
      <c r="N131">
        <v>16.673727694026251</v>
      </c>
      <c r="O131">
        <v>85.201644116648751</v>
      </c>
      <c r="P131">
        <v>64.776412391406538</v>
      </c>
      <c r="Q131">
        <v>20.928277219910942</v>
      </c>
      <c r="R131">
        <v>59.161762071205693</v>
      </c>
      <c r="S131">
        <v>94.984776323361686</v>
      </c>
      <c r="T131">
        <v>25.959323572376654</v>
      </c>
      <c r="U131">
        <v>113.46031661106349</v>
      </c>
    </row>
    <row r="132" spans="14:21" x14ac:dyDescent="0.15">
      <c r="N132">
        <v>372.10492730109149</v>
      </c>
      <c r="O132">
        <v>1901.4315317934413</v>
      </c>
      <c r="P132">
        <v>1445.6048860846836</v>
      </c>
      <c r="Q132">
        <v>467.05303195290332</v>
      </c>
      <c r="R132">
        <v>1320.303628468014</v>
      </c>
      <c r="S132">
        <v>2119.7601362518267</v>
      </c>
      <c r="T132">
        <v>579.33009270299522</v>
      </c>
      <c r="U132">
        <v>2532.0758284450449</v>
      </c>
    </row>
    <row r="133" spans="14:21" x14ac:dyDescent="0.15">
      <c r="N133">
        <v>293.64431369780704</v>
      </c>
      <c r="O133">
        <v>1500.5029931922033</v>
      </c>
      <c r="P133">
        <v>1140.7902005797714</v>
      </c>
      <c r="Q133">
        <v>368.57202623741756</v>
      </c>
      <c r="R133">
        <v>1041.909484150701</v>
      </c>
      <c r="S133">
        <v>1672.7956679540905</v>
      </c>
      <c r="T133">
        <v>457.17477785131967</v>
      </c>
      <c r="U133">
        <v>1998.1720593366902</v>
      </c>
    </row>
    <row r="134" spans="14:21" x14ac:dyDescent="0.15">
      <c r="N134">
        <v>493.65621822537082</v>
      </c>
      <c r="O134">
        <v>2522.5505773539667</v>
      </c>
      <c r="P134">
        <v>1917.8242177245943</v>
      </c>
      <c r="Q134">
        <v>619.61994197943318</v>
      </c>
      <c r="R134">
        <v>1751.5922212214225</v>
      </c>
      <c r="S134">
        <v>2812.198107659683</v>
      </c>
      <c r="T134">
        <v>768.5732751302786</v>
      </c>
      <c r="U134">
        <v>3359.2002847052518</v>
      </c>
    </row>
    <row r="135" spans="14:21" x14ac:dyDescent="0.15">
      <c r="N135">
        <v>110.71700383957223</v>
      </c>
      <c r="O135">
        <v>565.75655617673056</v>
      </c>
      <c r="P135">
        <v>430.1287888983926</v>
      </c>
      <c r="Q135">
        <v>138.96809350812856</v>
      </c>
      <c r="R135">
        <v>392.84634837477239</v>
      </c>
      <c r="S135">
        <v>630.71857942494091</v>
      </c>
      <c r="T135">
        <v>172.37528286282682</v>
      </c>
      <c r="U135">
        <v>753.3999919146346</v>
      </c>
    </row>
    <row r="136" spans="14:21" x14ac:dyDescent="0.15">
      <c r="N136">
        <v>3350.2143670493933</v>
      </c>
      <c r="O136">
        <v>17119.37351106514</v>
      </c>
      <c r="P136">
        <v>13015.377929996901</v>
      </c>
      <c r="Q136">
        <v>4205.0713737431524</v>
      </c>
      <c r="R136">
        <v>11887.238949087685</v>
      </c>
      <c r="S136">
        <v>19085.076122690218</v>
      </c>
      <c r="T136">
        <v>5215.9481303163557</v>
      </c>
      <c r="U136">
        <v>22797.324616051119</v>
      </c>
    </row>
    <row r="137" spans="14:21" x14ac:dyDescent="0.15">
      <c r="N137">
        <v>1904.0894059642924</v>
      </c>
      <c r="O137">
        <v>9729.7707453489274</v>
      </c>
      <c r="P137">
        <v>7397.2708955203352</v>
      </c>
      <c r="Q137">
        <v>2389.9461278711669</v>
      </c>
      <c r="R137">
        <v>6756.0947656786939</v>
      </c>
      <c r="S137">
        <v>10846.974932306099</v>
      </c>
      <c r="T137">
        <v>2964.4764450525699</v>
      </c>
      <c r="U137">
        <v>12956.825901257896</v>
      </c>
    </row>
    <row r="138" spans="14:21" x14ac:dyDescent="0.15">
      <c r="N138">
        <v>3406.8054527932509</v>
      </c>
      <c r="O138">
        <v>17408.550210853176</v>
      </c>
      <c r="P138">
        <v>13235.230837222614</v>
      </c>
      <c r="Q138">
        <v>4276.1025164100392</v>
      </c>
      <c r="R138">
        <v>12088.035580265054</v>
      </c>
      <c r="S138">
        <v>19407.457039538363</v>
      </c>
      <c r="T138">
        <v>5304.0547812761906</v>
      </c>
      <c r="U138">
        <v>23182.412019641277</v>
      </c>
    </row>
    <row r="139" spans="14:21" x14ac:dyDescent="0.15">
      <c r="N139">
        <v>489.99292636578923</v>
      </c>
      <c r="O139">
        <v>2503.8313985930413</v>
      </c>
      <c r="P139">
        <v>1903.5925528827108</v>
      </c>
      <c r="Q139">
        <v>615.02190673610664</v>
      </c>
      <c r="R139">
        <v>1738.5941199347105</v>
      </c>
      <c r="S139">
        <v>2791.3295314015818</v>
      </c>
      <c r="T139">
        <v>762.869896709567</v>
      </c>
      <c r="U139">
        <v>3334.2725503764868</v>
      </c>
    </row>
    <row r="140" spans="14:21" x14ac:dyDescent="0.15">
      <c r="N140">
        <v>4632.8088317084721</v>
      </c>
      <c r="O140">
        <v>23673.346271638547</v>
      </c>
      <c r="P140">
        <v>17998.178986743085</v>
      </c>
      <c r="Q140">
        <v>5814.9388856568467</v>
      </c>
      <c r="R140">
        <v>16438.143818380449</v>
      </c>
      <c r="S140">
        <v>26391.597530189971</v>
      </c>
      <c r="T140">
        <v>7212.8192158477004</v>
      </c>
      <c r="U140">
        <v>31525.041459834873</v>
      </c>
    </row>
    <row r="141" spans="14:21" x14ac:dyDescent="0.15">
      <c r="N141">
        <v>4059.1996028499693</v>
      </c>
      <c r="O141">
        <v>20742.241105711124</v>
      </c>
      <c r="P141">
        <v>15769.742212321769</v>
      </c>
      <c r="Q141">
        <v>5094.9647336409753</v>
      </c>
      <c r="R141">
        <v>14402.86212598885</v>
      </c>
      <c r="S141">
        <v>23123.933256191958</v>
      </c>
      <c r="T141">
        <v>6319.7671132051582</v>
      </c>
      <c r="U141">
        <v>27621.782038090158</v>
      </c>
    </row>
    <row r="142" spans="14:21" x14ac:dyDescent="0.15">
      <c r="N142">
        <v>97.490664675772507</v>
      </c>
      <c r="O142">
        <v>498.17083910856127</v>
      </c>
      <c r="P142">
        <v>378.74527011813467</v>
      </c>
      <c r="Q142">
        <v>122.36685725765669</v>
      </c>
      <c r="R142">
        <v>345.91661886011002</v>
      </c>
      <c r="S142">
        <v>555.37244866735807</v>
      </c>
      <c r="T142">
        <v>151.78319785749918</v>
      </c>
      <c r="U142">
        <v>663.3982444549066</v>
      </c>
    </row>
  </sheetData>
  <pageMargins left="0.7" right="0.7" top="0.75" bottom="0.75" header="0.3" footer="0.3"/>
  <pageSetup paperSize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opLeftCell="A15" workbookViewId="0">
      <selection activeCell="G50" sqref="G50:N50"/>
    </sheetView>
  </sheetViews>
  <sheetFormatPr baseColWidth="10" defaultColWidth="8.83203125" defaultRowHeight="13" x14ac:dyDescent="0.15"/>
  <sheetData>
    <row r="1" spans="1:16" x14ac:dyDescent="0.15">
      <c r="A1" s="144" t="s">
        <v>226</v>
      </c>
    </row>
    <row r="2" spans="1:16" x14ac:dyDescent="0.15">
      <c r="G2">
        <v>18</v>
      </c>
      <c r="H2">
        <v>19</v>
      </c>
      <c r="I2">
        <v>20</v>
      </c>
      <c r="J2">
        <v>21</v>
      </c>
      <c r="K2">
        <v>22</v>
      </c>
      <c r="L2">
        <v>23</v>
      </c>
      <c r="M2">
        <v>24</v>
      </c>
      <c r="N2">
        <v>25</v>
      </c>
      <c r="O2" s="144" t="s">
        <v>156</v>
      </c>
      <c r="P2" s="144" t="s">
        <v>227</v>
      </c>
    </row>
    <row r="3" spans="1:16" x14ac:dyDescent="0.15">
      <c r="A3" s="156" t="s">
        <v>52</v>
      </c>
      <c r="B3" s="157"/>
      <c r="C3" s="153" t="s">
        <v>26</v>
      </c>
      <c r="D3" s="154"/>
      <c r="E3" s="154"/>
      <c r="F3" s="155"/>
      <c r="G3">
        <f>'sam105'!Y58/Sheet3!O3</f>
        <v>8.8564856662387823E-2</v>
      </c>
      <c r="H3">
        <f>'sam105'!Z58/Sheet3!O3</f>
        <v>0.27900473429691891</v>
      </c>
      <c r="I3">
        <f>'sam105'!AA58/Sheet3!O3</f>
        <v>0.15720989445306829</v>
      </c>
      <c r="J3">
        <f>'sam105'!AB58/Sheet3!O3</f>
        <v>4.4862895544702026E-2</v>
      </c>
      <c r="K3">
        <f>'sam105'!AC58/Sheet3!O3</f>
        <v>8.6736673115189192E-2</v>
      </c>
      <c r="L3">
        <f>'sam105'!AD58/Sheet3!O3</f>
        <v>0.17585686626878219</v>
      </c>
      <c r="M3">
        <f>'sam105'!AE58/Sheet3!O3</f>
        <v>5.1657885313386269E-2</v>
      </c>
      <c r="N3">
        <f>'sam105'!AF58/Sheet3!O3</f>
        <v>0.11610619434556521</v>
      </c>
      <c r="O3">
        <f>SUM('sam105'!Y58:AF58)</f>
        <v>268874.31600000011</v>
      </c>
      <c r="P3">
        <f>SUM(G3:N3)</f>
        <v>0.99999999999999989</v>
      </c>
    </row>
    <row r="4" spans="1:16" x14ac:dyDescent="0.15">
      <c r="A4" s="162"/>
      <c r="B4" s="159"/>
      <c r="C4" s="153" t="s">
        <v>27</v>
      </c>
      <c r="D4" s="154"/>
      <c r="E4" s="154"/>
      <c r="F4" s="155"/>
      <c r="G4">
        <f>'sam105'!Y59/Sheet3!O4</f>
        <v>6.2426190634723981E-2</v>
      </c>
      <c r="H4">
        <f>'sam105'!Z59/Sheet3!O4</f>
        <v>0.20343671412315995</v>
      </c>
      <c r="I4">
        <f>'sam105'!AA59/Sheet3!O4</f>
        <v>0.19351628135365687</v>
      </c>
      <c r="J4">
        <f>'sam105'!AB59/Sheet3!O4</f>
        <v>4.3985171108698796E-2</v>
      </c>
      <c r="K4">
        <f>'sam105'!AC59/Sheet3!O4</f>
        <v>9.7331707935637723E-2</v>
      </c>
      <c r="L4">
        <f>'sam105'!AD59/Sheet3!O4</f>
        <v>0.19108770274590378</v>
      </c>
      <c r="M4">
        <f>'sam105'!AE59/Sheet3!O4</f>
        <v>5.2049545065944162E-2</v>
      </c>
      <c r="N4">
        <f>'sam105'!AF59/Sheet3!O4</f>
        <v>0.15616668703227479</v>
      </c>
      <c r="O4">
        <f>SUM('sam105'!Y59:AF59)</f>
        <v>15114.800999999999</v>
      </c>
      <c r="P4">
        <f t="shared" ref="P4:P50" si="0">SUM(G4:N4)</f>
        <v>1.0000000000000002</v>
      </c>
    </row>
    <row r="5" spans="1:16" x14ac:dyDescent="0.15">
      <c r="A5" s="162"/>
      <c r="B5" s="159"/>
      <c r="C5" s="153" t="s">
        <v>28</v>
      </c>
      <c r="D5" s="154"/>
      <c r="E5" s="154"/>
      <c r="F5" s="155"/>
      <c r="G5">
        <f>'sam105'!Y60/Sheet3!O5</f>
        <v>6.1911058234815054E-2</v>
      </c>
      <c r="H5">
        <f>'sam105'!Z60/Sheet3!O5</f>
        <v>0.19973117752986236</v>
      </c>
      <c r="I5">
        <f>'sam105'!AA60/Sheet3!O5</f>
        <v>0.16266095091564764</v>
      </c>
      <c r="J5">
        <f>'sam105'!AB60/Sheet3!O5</f>
        <v>4.4724362269757352E-2</v>
      </c>
      <c r="K5">
        <f>'sam105'!AC60/Sheet3!O5</f>
        <v>0.10976846209316805</v>
      </c>
      <c r="L5">
        <f>'sam105'!AD60/Sheet3!O5</f>
        <v>0.20188557962978904</v>
      </c>
      <c r="M5">
        <f>'sam105'!AE60/Sheet3!O5</f>
        <v>6.0807011829598578E-2</v>
      </c>
      <c r="N5">
        <f>'sam105'!AF60/Sheet3!O5</f>
        <v>0.15851139749736196</v>
      </c>
      <c r="O5">
        <f>SUM('sam105'!Y60:AF60)</f>
        <v>182242.55100000001</v>
      </c>
      <c r="P5">
        <f t="shared" si="0"/>
        <v>1</v>
      </c>
    </row>
    <row r="6" spans="1:16" x14ac:dyDescent="0.15">
      <c r="A6" s="162"/>
      <c r="B6" s="159"/>
      <c r="C6" s="153" t="s">
        <v>29</v>
      </c>
      <c r="D6" s="154"/>
      <c r="E6" s="154"/>
      <c r="F6" s="155"/>
      <c r="G6">
        <f>'sam105'!Y61/Sheet3!O6</f>
        <v>5.2563536867560656E-2</v>
      </c>
      <c r="H6">
        <f>'sam105'!Z61/Sheet3!O6</f>
        <v>0.26095284293554211</v>
      </c>
      <c r="I6">
        <f>'sam105'!AA61/Sheet3!O6</f>
        <v>0.1172834686718745</v>
      </c>
      <c r="J6">
        <f>'sam105'!AB61/Sheet3!O6</f>
        <v>3.757742913964416E-2</v>
      </c>
      <c r="K6">
        <f>'sam105'!AC61/Sheet3!O6</f>
        <v>0.15256499995329301</v>
      </c>
      <c r="L6">
        <f>'sam105'!AD61/Sheet3!O6</f>
        <v>0.1082966403308825</v>
      </c>
      <c r="M6">
        <f>'sam105'!AE61/Sheet3!O6</f>
        <v>6.6748515634411421E-2</v>
      </c>
      <c r="N6">
        <f>'sam105'!AF61/Sheet3!O6</f>
        <v>0.20401256646679164</v>
      </c>
      <c r="O6">
        <f>SUM('sam105'!Y61:AF61)</f>
        <v>6489.4279999999981</v>
      </c>
      <c r="P6">
        <f t="shared" si="0"/>
        <v>1</v>
      </c>
    </row>
    <row r="7" spans="1:16" x14ac:dyDescent="0.15">
      <c r="A7" s="162"/>
      <c r="B7" s="159"/>
      <c r="C7" s="153" t="s">
        <v>30</v>
      </c>
      <c r="D7" s="154"/>
      <c r="E7" s="154"/>
      <c r="F7" s="155"/>
      <c r="G7">
        <f>'sam105'!Y62/Sheet3!O7</f>
        <v>5.1395362181125184E-2</v>
      </c>
      <c r="H7">
        <f>'sam105'!Z62/Sheet3!O7</f>
        <v>0.2013706646663026</v>
      </c>
      <c r="I7">
        <f>'sam105'!AA62/Sheet3!O7</f>
        <v>0.17105558595602272</v>
      </c>
      <c r="J7">
        <f>'sam105'!AB62/Sheet3!O7</f>
        <v>4.5811681434114584E-2</v>
      </c>
      <c r="K7">
        <f>'sam105'!AC62/Sheet3!O7</f>
        <v>0.12045003943089036</v>
      </c>
      <c r="L7">
        <f>'sam105'!AD62/Sheet3!O7</f>
        <v>0.16964218893401375</v>
      </c>
      <c r="M7">
        <f>'sam105'!AE62/Sheet3!O7</f>
        <v>6.4435324238884872E-2</v>
      </c>
      <c r="N7">
        <f>'sam105'!AF62/Sheet3!O7</f>
        <v>0.17583915315864596</v>
      </c>
      <c r="O7">
        <f>SUM('sam105'!Y62:AF62)</f>
        <v>154394.04999999996</v>
      </c>
      <c r="P7">
        <f t="shared" si="0"/>
        <v>1</v>
      </c>
    </row>
    <row r="8" spans="1:16" x14ac:dyDescent="0.15">
      <c r="A8" s="162"/>
      <c r="B8" s="159"/>
      <c r="C8" s="153" t="s">
        <v>31</v>
      </c>
      <c r="D8" s="154"/>
      <c r="E8" s="154"/>
      <c r="F8" s="155"/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f>SUM('sam105'!Y63:AF63)</f>
        <v>0</v>
      </c>
      <c r="P8">
        <f t="shared" si="0"/>
        <v>0</v>
      </c>
    </row>
    <row r="9" spans="1:16" x14ac:dyDescent="0.15">
      <c r="A9" s="162"/>
      <c r="B9" s="159"/>
      <c r="C9" s="153" t="s">
        <v>32</v>
      </c>
      <c r="D9" s="154"/>
      <c r="E9" s="154"/>
      <c r="F9" s="155"/>
      <c r="G9">
        <f>'sam105'!Y64/Sheet3!O9</f>
        <v>2.0604139594186478E-2</v>
      </c>
      <c r="H9">
        <f>'sam105'!Z64/Sheet3!O9</f>
        <v>0.11936830406490284</v>
      </c>
      <c r="I9">
        <f>'sam105'!AA64/Sheet3!O9</f>
        <v>0.14583286932228626</v>
      </c>
      <c r="J9">
        <f>'sam105'!AB64/Sheet3!O9</f>
        <v>4.0192835696963698E-2</v>
      </c>
      <c r="K9">
        <f>'sam105'!AC64/Sheet3!O9</f>
        <v>0.17324786950901916</v>
      </c>
      <c r="L9">
        <f>'sam105'!AD64/Sheet3!O9</f>
        <v>0.19952537159808992</v>
      </c>
      <c r="M9">
        <f>'sam105'!AE64/Sheet3!O9</f>
        <v>4.0960347835902799E-2</v>
      </c>
      <c r="N9">
        <f>'sam105'!AF64/Sheet3!O9</f>
        <v>0.26026826237864892</v>
      </c>
      <c r="O9">
        <f>SUM('sam105'!Y64:AF64)</f>
        <v>1312.9610000000002</v>
      </c>
      <c r="P9">
        <f t="shared" si="0"/>
        <v>1.0000000000000002</v>
      </c>
    </row>
    <row r="10" spans="1:16" x14ac:dyDescent="0.15">
      <c r="A10" s="162"/>
      <c r="B10" s="159"/>
      <c r="C10" s="153" t="s">
        <v>33</v>
      </c>
      <c r="D10" s="154"/>
      <c r="E10" s="154"/>
      <c r="F10" s="155"/>
      <c r="G10">
        <f>'sam105'!Y65/Sheet3!O10</f>
        <v>7.154600308702122E-2</v>
      </c>
      <c r="H10">
        <f>'sam105'!Z65/Sheet3!O10</f>
        <v>0.22167905571640389</v>
      </c>
      <c r="I10">
        <f>'sam105'!AA65/Sheet3!O10</f>
        <v>0.13709917448660211</v>
      </c>
      <c r="J10">
        <f>'sam105'!AB65/Sheet3!O10</f>
        <v>4.0055208237074397E-2</v>
      </c>
      <c r="K10">
        <f>'sam105'!AC65/Sheet3!O10</f>
        <v>0.1028485927038631</v>
      </c>
      <c r="L10">
        <f>'sam105'!AD65/Sheet3!O10</f>
        <v>0.19298583102029493</v>
      </c>
      <c r="M10">
        <f>'sam105'!AE65/Sheet3!O10</f>
        <v>6.0939067482316714E-2</v>
      </c>
      <c r="N10">
        <f>'sam105'!AF65/Sheet3!O10</f>
        <v>0.17284706726642379</v>
      </c>
      <c r="O10">
        <f>SUM('sam105'!Y65:AF65)</f>
        <v>688116.4639999998</v>
      </c>
      <c r="P10">
        <f t="shared" si="0"/>
        <v>1.0000000000000002</v>
      </c>
    </row>
    <row r="11" spans="1:16" x14ac:dyDescent="0.15">
      <c r="A11" s="162"/>
      <c r="B11" s="159"/>
      <c r="C11" s="153" t="s">
        <v>34</v>
      </c>
      <c r="D11" s="154"/>
      <c r="E11" s="154"/>
      <c r="F11" s="155"/>
      <c r="G11">
        <f>'sam105'!Y66/Sheet3!O11</f>
        <v>4.5365442812378219E-2</v>
      </c>
      <c r="H11">
        <f>'sam105'!Z66/Sheet3!O11</f>
        <v>0.19545278658987394</v>
      </c>
      <c r="I11">
        <f>'sam105'!AA66/Sheet3!O11</f>
        <v>0.17843412595467509</v>
      </c>
      <c r="J11">
        <f>'sam105'!AB66/Sheet3!O11</f>
        <v>5.6815963895094107E-2</v>
      </c>
      <c r="K11">
        <f>'sam105'!AC66/Sheet3!O11</f>
        <v>0.11075901846437358</v>
      </c>
      <c r="L11">
        <f>'sam105'!AD66/Sheet3!O11</f>
        <v>0.18869169506444869</v>
      </c>
      <c r="M11">
        <f>'sam105'!AE66/Sheet3!O11</f>
        <v>5.619046398406205E-2</v>
      </c>
      <c r="N11">
        <f>'sam105'!AF66/Sheet3!O11</f>
        <v>0.16829050323509434</v>
      </c>
      <c r="O11">
        <f>SUM('sam105'!Y66:AF66)</f>
        <v>99216.905000000057</v>
      </c>
      <c r="P11">
        <f t="shared" si="0"/>
        <v>1.0000000000000002</v>
      </c>
    </row>
    <row r="12" spans="1:16" x14ac:dyDescent="0.15">
      <c r="A12" s="162"/>
      <c r="B12" s="159"/>
      <c r="C12" s="153" t="s">
        <v>35</v>
      </c>
      <c r="D12" s="154"/>
      <c r="E12" s="154"/>
      <c r="F12" s="155"/>
      <c r="G12">
        <f>'sam105'!Y67/Sheet3!O12</f>
        <v>4.9383332430131287E-2</v>
      </c>
      <c r="H12">
        <f>'sam105'!Z67/Sheet3!O12</f>
        <v>0.18079213048912787</v>
      </c>
      <c r="I12">
        <f>'sam105'!AA67/Sheet3!O12</f>
        <v>0.1869205112414011</v>
      </c>
      <c r="J12">
        <f>'sam105'!AB67/Sheet3!O12</f>
        <v>2.2240590790581698E-2</v>
      </c>
      <c r="K12">
        <f>'sam105'!AC67/Sheet3!O12</f>
        <v>0.13754499201273127</v>
      </c>
      <c r="L12">
        <f>'sam105'!AD67/Sheet3!O12</f>
        <v>0.17827754452446493</v>
      </c>
      <c r="M12">
        <f>'sam105'!AE67/Sheet3!O12</f>
        <v>2.3799313078638275E-2</v>
      </c>
      <c r="N12">
        <f>'sam105'!AF67/Sheet3!O12</f>
        <v>0.22104158543292365</v>
      </c>
      <c r="O12">
        <f>SUM('sam105'!Y67:AF67)</f>
        <v>38429.483999999982</v>
      </c>
      <c r="P12">
        <f t="shared" si="0"/>
        <v>1.0000000000000002</v>
      </c>
    </row>
    <row r="13" spans="1:16" x14ac:dyDescent="0.15">
      <c r="A13" s="162"/>
      <c r="B13" s="159"/>
      <c r="C13" s="153" t="s">
        <v>36</v>
      </c>
      <c r="D13" s="154"/>
      <c r="E13" s="154"/>
      <c r="F13" s="155"/>
      <c r="G13">
        <f>'sam105'!Y68/Sheet3!O13</f>
        <v>2.8177748270176689E-2</v>
      </c>
      <c r="H13">
        <f>'sam105'!Z68/Sheet3!O13</f>
        <v>0.14944381823766686</v>
      </c>
      <c r="I13">
        <f>'sam105'!AA68/Sheet3!O13</f>
        <v>0.10911311452623353</v>
      </c>
      <c r="J13">
        <f>'sam105'!AB68/Sheet3!O13</f>
        <v>4.0697654681538256E-2</v>
      </c>
      <c r="K13">
        <f>'sam105'!AC68/Sheet3!O13</f>
        <v>0.11670727509498249</v>
      </c>
      <c r="L13">
        <f>'sam105'!AD68/Sheet3!O13</f>
        <v>0.22206115468895932</v>
      </c>
      <c r="M13">
        <f>'sam105'!AE68/Sheet3!O13</f>
        <v>7.8011928139373091E-2</v>
      </c>
      <c r="N13">
        <f>'sam105'!AF68/Sheet3!O13</f>
        <v>0.25578730636106967</v>
      </c>
      <c r="O13">
        <f>SUM('sam105'!Y68:AF68)</f>
        <v>319932.01599999995</v>
      </c>
      <c r="P13">
        <f t="shared" si="0"/>
        <v>1</v>
      </c>
    </row>
    <row r="14" spans="1:16" x14ac:dyDescent="0.15">
      <c r="A14" s="162"/>
      <c r="B14" s="159"/>
      <c r="C14" s="153" t="s">
        <v>37</v>
      </c>
      <c r="D14" s="154"/>
      <c r="E14" s="154"/>
      <c r="F14" s="155"/>
      <c r="G14">
        <f>'sam105'!Y69/Sheet3!O14</f>
        <v>3.0429976487248763E-2</v>
      </c>
      <c r="H14">
        <f>'sam105'!Z69/Sheet3!O14</f>
        <v>0.10950251521379818</v>
      </c>
      <c r="I14">
        <f>'sam105'!AA69/Sheet3!O14</f>
        <v>0.17471745769960073</v>
      </c>
      <c r="J14">
        <f>'sam105'!AB69/Sheet3!O14</f>
        <v>6.6492391572184312E-2</v>
      </c>
      <c r="K14">
        <f>'sam105'!AC69/Sheet3!O14</f>
        <v>0.14997906076016279</v>
      </c>
      <c r="L14">
        <f>'sam105'!AD69/Sheet3!O14</f>
        <v>0.19602594906023163</v>
      </c>
      <c r="M14">
        <f>'sam105'!AE69/Sheet3!O14</f>
        <v>8.405133363110931E-2</v>
      </c>
      <c r="N14">
        <f>'sam105'!AF69/Sheet3!O14</f>
        <v>0.18880131557566429</v>
      </c>
      <c r="O14">
        <f>SUM('sam105'!Y69:AF69)</f>
        <v>192697.40899999999</v>
      </c>
      <c r="P14">
        <f t="shared" si="0"/>
        <v>0.99999999999999989</v>
      </c>
    </row>
    <row r="15" spans="1:16" x14ac:dyDescent="0.15">
      <c r="A15" s="162"/>
      <c r="B15" s="159"/>
      <c r="C15" s="153" t="s">
        <v>38</v>
      </c>
      <c r="D15" s="154"/>
      <c r="E15" s="154"/>
      <c r="F15" s="155"/>
      <c r="G15">
        <f>'sam105'!Y70/Sheet3!O15</f>
        <v>1.5633579400751402E-2</v>
      </c>
      <c r="H15">
        <f>'sam105'!Z70/Sheet3!O15</f>
        <v>0.15295463748052268</v>
      </c>
      <c r="I15">
        <f>'sam105'!AA70/Sheet3!O15</f>
        <v>0.12440904992189504</v>
      </c>
      <c r="J15">
        <f>'sam105'!AB70/Sheet3!O15</f>
        <v>5.1750421549509852E-2</v>
      </c>
      <c r="K15">
        <f>'sam105'!AC70/Sheet3!O15</f>
        <v>0.1250016338484769</v>
      </c>
      <c r="L15">
        <f>'sam105'!AD70/Sheet3!O15</f>
        <v>0.20319910470825656</v>
      </c>
      <c r="M15">
        <f>'sam105'!AE70/Sheet3!O15</f>
        <v>5.0776275220104077E-2</v>
      </c>
      <c r="N15">
        <f>'sam105'!AF70/Sheet3!O15</f>
        <v>0.27627529787048349</v>
      </c>
      <c r="O15">
        <f>SUM('sam105'!Y70:AF70)</f>
        <v>39049.909999999989</v>
      </c>
      <c r="P15">
        <f t="shared" si="0"/>
        <v>1</v>
      </c>
    </row>
    <row r="16" spans="1:16" x14ac:dyDescent="0.15">
      <c r="A16" s="162"/>
      <c r="B16" s="159"/>
      <c r="C16" s="153" t="s">
        <v>39</v>
      </c>
      <c r="D16" s="154"/>
      <c r="E16" s="154"/>
      <c r="F16" s="155"/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f>SUM('sam105'!Y71:AF71)</f>
        <v>0</v>
      </c>
      <c r="P16">
        <f t="shared" si="0"/>
        <v>0</v>
      </c>
    </row>
    <row r="17" spans="1:16" x14ac:dyDescent="0.15">
      <c r="A17" s="162"/>
      <c r="B17" s="159"/>
      <c r="C17" s="153" t="s">
        <v>40</v>
      </c>
      <c r="D17" s="154"/>
      <c r="E17" s="154"/>
      <c r="F17" s="155"/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f>SUM('sam105'!Y72:AF72)</f>
        <v>0</v>
      </c>
      <c r="P17">
        <f t="shared" si="0"/>
        <v>0</v>
      </c>
    </row>
    <row r="18" spans="1:16" x14ac:dyDescent="0.15">
      <c r="A18" s="162"/>
      <c r="B18" s="159"/>
      <c r="C18" s="153" t="s">
        <v>41</v>
      </c>
      <c r="D18" s="154"/>
      <c r="E18" s="154"/>
      <c r="F18" s="155"/>
      <c r="G18">
        <f>'sam105'!Y73/Sheet3!O18</f>
        <v>1.4710066757436337E-2</v>
      </c>
      <c r="H18">
        <f>'sam105'!Z73/Sheet3!O18</f>
        <v>0.15033624722047445</v>
      </c>
      <c r="I18">
        <f>'sam105'!AA73/Sheet3!O18</f>
        <v>0.10527585015254441</v>
      </c>
      <c r="J18">
        <f>'sam105'!AB73/Sheet3!O18</f>
        <v>5.9731430382000121E-2</v>
      </c>
      <c r="K18">
        <f>'sam105'!AC73/Sheet3!O18</f>
        <v>0.13455329459699961</v>
      </c>
      <c r="L18">
        <f>'sam105'!AD73/Sheet3!O18</f>
        <v>0.23631924385473382</v>
      </c>
      <c r="M18">
        <f>'sam105'!AE73/Sheet3!O18</f>
        <v>7.0500275901154277E-2</v>
      </c>
      <c r="N18">
        <f>'sam105'!AF73/Sheet3!O18</f>
        <v>0.22857359113465703</v>
      </c>
      <c r="O18">
        <f>SUM('sam105'!Y73:AF73)</f>
        <v>228655.87008364298</v>
      </c>
      <c r="P18">
        <f t="shared" si="0"/>
        <v>1</v>
      </c>
    </row>
    <row r="19" spans="1:16" x14ac:dyDescent="0.15">
      <c r="A19" s="162"/>
      <c r="B19" s="159"/>
      <c r="C19" s="153" t="s">
        <v>42</v>
      </c>
      <c r="D19" s="154"/>
      <c r="E19" s="154"/>
      <c r="F19" s="155"/>
      <c r="G19">
        <f>'sam105'!Y74/Sheet3!O19</f>
        <v>2.6186119710866863E-2</v>
      </c>
      <c r="H19">
        <f>'sam105'!Z74/Sheet3!O19</f>
        <v>0.11485806737989884</v>
      </c>
      <c r="I19">
        <f>'sam105'!AA74/Sheet3!O19</f>
        <v>0.11167723714981022</v>
      </c>
      <c r="J19">
        <f>'sam105'!AB74/Sheet3!O19</f>
        <v>4.0222876800754197E-2</v>
      </c>
      <c r="K19">
        <f>'sam105'!AC74/Sheet3!O19</f>
        <v>0.18640540013688187</v>
      </c>
      <c r="L19">
        <f>'sam105'!AD74/Sheet3!O19</f>
        <v>0.12250282919821565</v>
      </c>
      <c r="M19">
        <f>'sam105'!AE74/Sheet3!O19</f>
        <v>4.3337284928725267E-2</v>
      </c>
      <c r="N19">
        <f>'sam105'!AF74/Sheet3!O19</f>
        <v>0.35481018469484704</v>
      </c>
      <c r="O19">
        <f>SUM('sam105'!Y74:AF74)</f>
        <v>6079.8889163569947</v>
      </c>
      <c r="P19">
        <f t="shared" si="0"/>
        <v>0.99999999999999989</v>
      </c>
    </row>
    <row r="20" spans="1:16" x14ac:dyDescent="0.15">
      <c r="A20" s="162"/>
      <c r="B20" s="159"/>
      <c r="C20" s="153" t="s">
        <v>43</v>
      </c>
      <c r="D20" s="154"/>
      <c r="E20" s="154"/>
      <c r="F20" s="155"/>
      <c r="G20">
        <f>'sam105'!Y75/Sheet3!O20</f>
        <v>6.4832401477739235E-2</v>
      </c>
      <c r="H20">
        <f>'sam105'!Z75/Sheet3!O20</f>
        <v>0.23725827384776471</v>
      </c>
      <c r="I20">
        <f>'sam105'!AA75/Sheet3!O20</f>
        <v>0.1430996049278041</v>
      </c>
      <c r="J20">
        <f>'sam105'!AB75/Sheet3!O20</f>
        <v>6.0509621525244868E-2</v>
      </c>
      <c r="K20">
        <f>'sam105'!AC75/Sheet3!O20</f>
        <v>9.3788097161098011E-2</v>
      </c>
      <c r="L20">
        <f>'sam105'!AD75/Sheet3!O20</f>
        <v>0.1918116630366084</v>
      </c>
      <c r="M20">
        <f>'sam105'!AE75/Sheet3!O20</f>
        <v>5.498531490534507E-2</v>
      </c>
      <c r="N20">
        <f>'sam105'!AF75/Sheet3!O20</f>
        <v>0.15371502311839577</v>
      </c>
      <c r="O20">
        <f>SUM('sam105'!Y75:AF75)</f>
        <v>73539.122999999992</v>
      </c>
      <c r="P20">
        <f t="shared" si="0"/>
        <v>1.0000000000000002</v>
      </c>
    </row>
    <row r="21" spans="1:16" x14ac:dyDescent="0.15">
      <c r="A21" s="162"/>
      <c r="B21" s="159"/>
      <c r="C21" s="153" t="s">
        <v>44</v>
      </c>
      <c r="D21" s="154"/>
      <c r="E21" s="154"/>
      <c r="F21" s="155"/>
      <c r="G21">
        <f>'sam105'!Y76/Sheet3!O21</f>
        <v>6.5421076901280815E-3</v>
      </c>
      <c r="H21">
        <f>'sam105'!Z76/Sheet3!O21</f>
        <v>0.18571916209613626</v>
      </c>
      <c r="I21">
        <f>'sam105'!AA76/Sheet3!O21</f>
        <v>0.13329101099503374</v>
      </c>
      <c r="J21">
        <f>'sam105'!AB76/Sheet3!O21</f>
        <v>2.8160418461832783E-2</v>
      </c>
      <c r="K21">
        <f>'sam105'!AC76/Sheet3!O21</f>
        <v>0.15548460897787639</v>
      </c>
      <c r="L21">
        <f>'sam105'!AD76/Sheet3!O21</f>
        <v>0.18911118847227529</v>
      </c>
      <c r="M21">
        <f>'sam105'!AE76/Sheet3!O21</f>
        <v>5.4447641709009675E-2</v>
      </c>
      <c r="N21">
        <f>'sam105'!AF76/Sheet3!O21</f>
        <v>0.24724386159770767</v>
      </c>
      <c r="O21">
        <f>SUM('sam105'!Y76:AF76)</f>
        <v>123896.57500000001</v>
      </c>
      <c r="P21">
        <f t="shared" si="0"/>
        <v>0.99999999999999978</v>
      </c>
    </row>
    <row r="22" spans="1:16" x14ac:dyDescent="0.15">
      <c r="A22" s="162"/>
      <c r="B22" s="159"/>
      <c r="C22" s="153" t="s">
        <v>45</v>
      </c>
      <c r="D22" s="154"/>
      <c r="E22" s="154"/>
      <c r="F22" s="155"/>
      <c r="G22">
        <f>'sam105'!Y77/Sheet3!O22</f>
        <v>3.1198137813011222E-2</v>
      </c>
      <c r="H22">
        <f>'sam105'!Z77/Sheet3!O22</f>
        <v>0.1628743048149448</v>
      </c>
      <c r="I22">
        <f>'sam105'!AA77/Sheet3!O22</f>
        <v>0.16748262295294133</v>
      </c>
      <c r="J22">
        <f>'sam105'!AB77/Sheet3!O22</f>
        <v>3.8525646576339438E-2</v>
      </c>
      <c r="K22">
        <f>'sam105'!AC77/Sheet3!O22</f>
        <v>0.12822116018277116</v>
      </c>
      <c r="L22">
        <f>'sam105'!AD77/Sheet3!O22</f>
        <v>0.21439810130421497</v>
      </c>
      <c r="M22">
        <f>'sam105'!AE77/Sheet3!O22</f>
        <v>3.7701512876902314E-2</v>
      </c>
      <c r="N22">
        <f>'sam105'!AF77/Sheet3!O22</f>
        <v>0.21959851347887491</v>
      </c>
      <c r="O22">
        <f>SUM('sam105'!Y77:AF77)</f>
        <v>2426.5009999999993</v>
      </c>
      <c r="P22">
        <f t="shared" si="0"/>
        <v>1</v>
      </c>
    </row>
    <row r="23" spans="1:16" x14ac:dyDescent="0.15">
      <c r="A23" s="162"/>
      <c r="B23" s="159"/>
      <c r="C23" s="153" t="s">
        <v>46</v>
      </c>
      <c r="D23" s="154"/>
      <c r="E23" s="154"/>
      <c r="F23" s="155"/>
      <c r="G23">
        <f>'sam105'!Y78/Sheet3!O23</f>
        <v>6.2571565874707576E-3</v>
      </c>
      <c r="H23">
        <f>'sam105'!Z78/Sheet3!O23</f>
        <v>0.17565485791912219</v>
      </c>
      <c r="I23">
        <f>'sam105'!AA78/Sheet3!O23</f>
        <v>0.12266161049866212</v>
      </c>
      <c r="J23">
        <f>'sam105'!AB78/Sheet3!O23</f>
        <v>2.1587981889535177E-2</v>
      </c>
      <c r="K23">
        <f>'sam105'!AC78/Sheet3!O23</f>
        <v>0.1637769889654668</v>
      </c>
      <c r="L23">
        <f>'sam105'!AD78/Sheet3!O23</f>
        <v>0.17835255439027503</v>
      </c>
      <c r="M23">
        <f>'sam105'!AE78/Sheet3!O23</f>
        <v>3.2762576619639161E-2</v>
      </c>
      <c r="N23">
        <f>'sam105'!AF78/Sheet3!O23</f>
        <v>0.29894627312982869</v>
      </c>
      <c r="O23">
        <f>SUM('sam105'!Y78:AF78)</f>
        <v>54063.98000000001</v>
      </c>
      <c r="P23">
        <f t="shared" si="0"/>
        <v>1</v>
      </c>
    </row>
    <row r="24" spans="1:16" x14ac:dyDescent="0.15">
      <c r="A24" s="162"/>
      <c r="B24" s="159"/>
      <c r="C24" s="153" t="s">
        <v>47</v>
      </c>
      <c r="D24" s="154"/>
      <c r="E24" s="154"/>
      <c r="F24" s="155"/>
      <c r="G24">
        <f>'sam105'!Y79/Sheet3!O24</f>
        <v>3.6213849342367842E-2</v>
      </c>
      <c r="H24">
        <f>'sam105'!Z79/Sheet3!O24</f>
        <v>0.12900840922191922</v>
      </c>
      <c r="I24">
        <f>'sam105'!AA79/Sheet3!O24</f>
        <v>0.1598295576987262</v>
      </c>
      <c r="J24">
        <f>'sam105'!AB79/Sheet3!O24</f>
        <v>2.7103348530452879E-2</v>
      </c>
      <c r="K24">
        <f>'sam105'!AC79/Sheet3!O24</f>
        <v>0.11163065809908676</v>
      </c>
      <c r="L24">
        <f>'sam105'!AD79/Sheet3!O24</f>
        <v>0.26576168330108579</v>
      </c>
      <c r="M24">
        <f>'sam105'!AE79/Sheet3!O24</f>
        <v>5.0623764264309944E-2</v>
      </c>
      <c r="N24">
        <f>'sam105'!AF79/Sheet3!O24</f>
        <v>0.2198287295420516</v>
      </c>
      <c r="O24">
        <f>SUM('sam105'!Y79:AF79)</f>
        <v>99235.845000000001</v>
      </c>
      <c r="P24">
        <f t="shared" si="0"/>
        <v>1.0000000000000002</v>
      </c>
    </row>
    <row r="25" spans="1:16" x14ac:dyDescent="0.15">
      <c r="A25" s="162"/>
      <c r="B25" s="159"/>
      <c r="C25" s="153" t="s">
        <v>48</v>
      </c>
      <c r="D25" s="154"/>
      <c r="E25" s="154"/>
      <c r="F25" s="155"/>
      <c r="G25">
        <f>'sam105'!Y80/Sheet3!O25</f>
        <v>7.1148508553106102E-2</v>
      </c>
      <c r="H25">
        <f>'sam105'!Z80/Sheet3!O25</f>
        <v>0.1933940556794225</v>
      </c>
      <c r="I25">
        <f>'sam105'!AA80/Sheet3!O25</f>
        <v>0.15852723223481077</v>
      </c>
      <c r="J25">
        <f>'sam105'!AB80/Sheet3!O25</f>
        <v>5.3287536998202309E-2</v>
      </c>
      <c r="K25">
        <f>'sam105'!AC80/Sheet3!O25</f>
        <v>7.938017936691491E-2</v>
      </c>
      <c r="L25">
        <f>'sam105'!AD80/Sheet3!O25</f>
        <v>0.23104044815982314</v>
      </c>
      <c r="M25">
        <f>'sam105'!AE80/Sheet3!O25</f>
        <v>3.9635600848552083E-2</v>
      </c>
      <c r="N25">
        <f>'sam105'!AF80/Sheet3!O25</f>
        <v>0.1735864381591683</v>
      </c>
      <c r="O25">
        <f>SUM('sam105'!Y80:AF80)</f>
        <v>265317.87036935345</v>
      </c>
      <c r="P25">
        <f t="shared" si="0"/>
        <v>1</v>
      </c>
    </row>
    <row r="26" spans="1:16" x14ac:dyDescent="0.15">
      <c r="A26" s="163"/>
      <c r="B26" s="161"/>
      <c r="C26" s="153" t="s">
        <v>49</v>
      </c>
      <c r="D26" s="154"/>
      <c r="E26" s="154"/>
      <c r="F26" s="155"/>
      <c r="G26">
        <f>'sam105'!Y81/Sheet3!O26</f>
        <v>3.4314155139036726E-2</v>
      </c>
      <c r="H26">
        <f>'sam105'!Z81/Sheet3!O26</f>
        <v>0.14628105372028122</v>
      </c>
      <c r="I26">
        <f>'sam105'!AA81/Sheet3!O26</f>
        <v>0.13737092121649849</v>
      </c>
      <c r="J26">
        <f>'sam105'!AB81/Sheet3!O26</f>
        <v>3.0842912658480555E-2</v>
      </c>
      <c r="K26">
        <f>'sam105'!AC81/Sheet3!O26</f>
        <v>0.10366842918502969</v>
      </c>
      <c r="L26">
        <f>'sam105'!AD81/Sheet3!O26</f>
        <v>0.22892942804798147</v>
      </c>
      <c r="M26">
        <f>'sam105'!AE81/Sheet3!O26</f>
        <v>4.998092148940305E-2</v>
      </c>
      <c r="N26">
        <f>'sam105'!AF81/Sheet3!O26</f>
        <v>0.26861217854328873</v>
      </c>
      <c r="O26">
        <f>SUM('sam105'!Y81:AF81)</f>
        <v>114281.53004886062</v>
      </c>
      <c r="P26">
        <f t="shared" si="0"/>
        <v>0.99999999999999978</v>
      </c>
    </row>
    <row r="27" spans="1:16" x14ac:dyDescent="0.15">
      <c r="A27" s="156" t="s">
        <v>99</v>
      </c>
      <c r="B27" s="157"/>
      <c r="C27" s="153" t="s">
        <v>26</v>
      </c>
      <c r="D27" s="154"/>
      <c r="E27" s="154"/>
      <c r="F27" s="155"/>
      <c r="G27">
        <f>'sam105'!Y82/Sheet3!O27</f>
        <v>1.86679105839598E-2</v>
      </c>
      <c r="H27">
        <f>'sam105'!Z82/Sheet3!O27</f>
        <v>0.18508855006856945</v>
      </c>
      <c r="I27">
        <f>'sam105'!AA82/Sheet3!O27</f>
        <v>5.8249043877929403E-2</v>
      </c>
      <c r="J27">
        <f>'sam105'!AB82/Sheet3!O27</f>
        <v>0.10207652229565227</v>
      </c>
      <c r="K27">
        <f>'sam105'!AC82/Sheet3!O27</f>
        <v>0.16713358685095481</v>
      </c>
      <c r="L27">
        <f>'sam105'!AD82/Sheet3!O27</f>
        <v>6.9630457439792362E-2</v>
      </c>
      <c r="M27">
        <f>'sam105'!AE82/Sheet3!O27</f>
        <v>0.11778696526354721</v>
      </c>
      <c r="N27">
        <f>'sam105'!AF82/Sheet3!O27</f>
        <v>0.28136696361959473</v>
      </c>
      <c r="O27">
        <f>SUM('sam105'!Y82:AF82)</f>
        <v>12439.185000000001</v>
      </c>
      <c r="P27">
        <f t="shared" si="0"/>
        <v>1.0000000000000002</v>
      </c>
    </row>
    <row r="28" spans="1:16" x14ac:dyDescent="0.15">
      <c r="A28" s="162"/>
      <c r="B28" s="159"/>
      <c r="C28" s="153" t="s">
        <v>27</v>
      </c>
      <c r="D28" s="154"/>
      <c r="E28" s="154"/>
      <c r="F28" s="155"/>
      <c r="G28">
        <f>'sam105'!Y83/Sheet3!O28</f>
        <v>4.115994872814048E-2</v>
      </c>
      <c r="H28">
        <f>'sam105'!Z83/Sheet3!O28</f>
        <v>0.19824376929217491</v>
      </c>
      <c r="I28">
        <f>'sam105'!AA83/Sheet3!O28</f>
        <v>5.2917242946679169E-2</v>
      </c>
      <c r="J28">
        <f>'sam105'!AB83/Sheet3!O28</f>
        <v>8.8685312319813567E-2</v>
      </c>
      <c r="K28">
        <f>'sam105'!AC83/Sheet3!O28</f>
        <v>0.14769059914650093</v>
      </c>
      <c r="L28">
        <f>'sam105'!AD83/Sheet3!O28</f>
        <v>6.9577345768140966E-2</v>
      </c>
      <c r="M28">
        <f>'sam105'!AE83/Sheet3!O28</f>
        <v>0.10929610492344261</v>
      </c>
      <c r="N28">
        <f>'sam105'!AF83/Sheet3!O28</f>
        <v>0.29242967687510724</v>
      </c>
      <c r="O28">
        <f>SUM('sam105'!Y83:AF83)</f>
        <v>376.18300000000102</v>
      </c>
      <c r="P28">
        <f t="shared" si="0"/>
        <v>0.99999999999999989</v>
      </c>
    </row>
    <row r="29" spans="1:16" x14ac:dyDescent="0.15">
      <c r="A29" s="162"/>
      <c r="B29" s="159"/>
      <c r="C29" s="153" t="s">
        <v>28</v>
      </c>
      <c r="D29" s="154"/>
      <c r="E29" s="154"/>
      <c r="F29" s="155"/>
      <c r="G29">
        <f>'sam105'!Y84/Sheet3!O29</f>
        <v>3.4723197362005465E-2</v>
      </c>
      <c r="H29">
        <f>'sam105'!Z84/Sheet3!O29</f>
        <v>0.144899343575391</v>
      </c>
      <c r="I29">
        <f>'sam105'!AA84/Sheet3!O29</f>
        <v>6.9876703931468623E-2</v>
      </c>
      <c r="J29">
        <f>'sam105'!AB84/Sheet3!O29</f>
        <v>9.4392184759281322E-2</v>
      </c>
      <c r="K29">
        <f>'sam105'!AC84/Sheet3!O29</f>
        <v>0.12819201887079179</v>
      </c>
      <c r="L29">
        <f>'sam105'!AD84/Sheet3!O29</f>
        <v>9.9745208886132863E-2</v>
      </c>
      <c r="M29">
        <f>'sam105'!AE84/Sheet3!O29</f>
        <v>0.14306544890816419</v>
      </c>
      <c r="N29">
        <f>'sam105'!AF84/Sheet3!O29</f>
        <v>0.28510589370676492</v>
      </c>
      <c r="O29">
        <f>SUM('sam105'!Y84:AF84)</f>
        <v>4266.8280000000022</v>
      </c>
      <c r="P29">
        <f t="shared" si="0"/>
        <v>1.0000000000000002</v>
      </c>
    </row>
    <row r="30" spans="1:16" x14ac:dyDescent="0.15">
      <c r="A30" s="162"/>
      <c r="B30" s="159"/>
      <c r="C30" s="153" t="s">
        <v>29</v>
      </c>
      <c r="D30" s="154"/>
      <c r="E30" s="154"/>
      <c r="F30" s="155"/>
      <c r="G30">
        <f>'sam105'!Y85/Sheet3!O30</f>
        <v>3.3876698881649826E-2</v>
      </c>
      <c r="H30">
        <f>'sam105'!Z85/Sheet3!O30</f>
        <v>0.22920309461878652</v>
      </c>
      <c r="I30">
        <f>'sam105'!AA85/Sheet3!O30</f>
        <v>7.8153076250162573E-2</v>
      </c>
      <c r="J30">
        <f>'sam105'!AB85/Sheet3!O30</f>
        <v>4.5278429515671216E-2</v>
      </c>
      <c r="K30">
        <f>'sam105'!AC85/Sheet3!O30</f>
        <v>0.12475824800974604</v>
      </c>
      <c r="L30">
        <f>'sam105'!AD85/Sheet3!O30</f>
        <v>8.5220913671309809E-2</v>
      </c>
      <c r="M30">
        <f>'sam105'!AE85/Sheet3!O30</f>
        <v>8.506551682513798E-2</v>
      </c>
      <c r="N30">
        <f>'sam105'!AF85/Sheet3!O30</f>
        <v>0.31844402222753604</v>
      </c>
      <c r="O30">
        <f>SUM('sam105'!Y85:AF85)</f>
        <v>27.417000000000375</v>
      </c>
      <c r="P30">
        <f t="shared" si="0"/>
        <v>1</v>
      </c>
    </row>
    <row r="31" spans="1:16" x14ac:dyDescent="0.15">
      <c r="A31" s="162"/>
      <c r="B31" s="159"/>
      <c r="C31" s="153" t="s">
        <v>30</v>
      </c>
      <c r="D31" s="154"/>
      <c r="E31" s="154"/>
      <c r="F31" s="155"/>
      <c r="G31">
        <f>'sam105'!Y86/Sheet3!O31</f>
        <v>4.9528724756733415E-2</v>
      </c>
      <c r="H31">
        <f>'sam105'!Z86/Sheet3!O31</f>
        <v>0.20991425893909607</v>
      </c>
      <c r="I31">
        <f>'sam105'!AA86/Sheet3!O31</f>
        <v>6.8770628110892212E-2</v>
      </c>
      <c r="J31">
        <f>'sam105'!AB86/Sheet3!O31</f>
        <v>9.7165682724648886E-2</v>
      </c>
      <c r="K31">
        <f>'sam105'!AC86/Sheet3!O31</f>
        <v>0.12320221636164298</v>
      </c>
      <c r="L31">
        <f>'sam105'!AD86/Sheet3!O31</f>
        <v>7.9816427772063991E-2</v>
      </c>
      <c r="M31">
        <f>'sam105'!AE86/Sheet3!O31</f>
        <v>0.1210002021071216</v>
      </c>
      <c r="N31">
        <f>'sam105'!AF86/Sheet3!O31</f>
        <v>0.25060185922780087</v>
      </c>
      <c r="O31">
        <f>SUM('sam105'!Y86:AF86)</f>
        <v>256.12800000000016</v>
      </c>
      <c r="P31">
        <f t="shared" si="0"/>
        <v>1</v>
      </c>
    </row>
    <row r="32" spans="1:16" x14ac:dyDescent="0.15">
      <c r="A32" s="162"/>
      <c r="B32" s="159"/>
      <c r="C32" s="153" t="s">
        <v>31</v>
      </c>
      <c r="D32" s="154"/>
      <c r="E32" s="154"/>
      <c r="F32" s="155"/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f>SUM('sam105'!Y87:AF87)</f>
        <v>0</v>
      </c>
      <c r="P32">
        <f t="shared" si="0"/>
        <v>0</v>
      </c>
    </row>
    <row r="33" spans="1:16" x14ac:dyDescent="0.15">
      <c r="A33" s="162"/>
      <c r="B33" s="159"/>
      <c r="C33" s="153" t="s">
        <v>32</v>
      </c>
      <c r="D33" s="154"/>
      <c r="E33" s="154"/>
      <c r="F33" s="155"/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f>SUM('sam105'!Y88:AF88)</f>
        <v>0</v>
      </c>
      <c r="P33">
        <f t="shared" si="0"/>
        <v>0</v>
      </c>
    </row>
    <row r="34" spans="1:16" x14ac:dyDescent="0.15">
      <c r="A34" s="162"/>
      <c r="B34" s="159"/>
      <c r="C34" s="153" t="s">
        <v>33</v>
      </c>
      <c r="D34" s="154"/>
      <c r="E34" s="154"/>
      <c r="F34" s="155"/>
      <c r="G34">
        <f>'sam105'!Y89/Sheet3!O34</f>
        <v>4.4787771422063381E-2</v>
      </c>
      <c r="H34">
        <f>'sam105'!Z89/Sheet3!O34</f>
        <v>0.18927480003963268</v>
      </c>
      <c r="I34">
        <f>'sam105'!AA89/Sheet3!O34</f>
        <v>9.8863522883300733E-2</v>
      </c>
      <c r="J34">
        <f>'sam105'!AB89/Sheet3!O34</f>
        <v>8.4102136395445753E-2</v>
      </c>
      <c r="K34">
        <f>'sam105'!AC89/Sheet3!O34</f>
        <v>0.13299704873030138</v>
      </c>
      <c r="L34">
        <f>'sam105'!AD89/Sheet3!O34</f>
        <v>0.11301250693891082</v>
      </c>
      <c r="M34">
        <f>'sam105'!AE89/Sheet3!O34</f>
        <v>0.10148403384146498</v>
      </c>
      <c r="N34">
        <f>'sam105'!AF89/Sheet3!O34</f>
        <v>0.23547817974888038</v>
      </c>
      <c r="O34">
        <f>SUM('sam105'!Y89:AF89)</f>
        <v>69277.636999999973</v>
      </c>
      <c r="P34">
        <f t="shared" si="0"/>
        <v>1.0000000000000002</v>
      </c>
    </row>
    <row r="35" spans="1:16" x14ac:dyDescent="0.15">
      <c r="A35" s="162"/>
      <c r="B35" s="159"/>
      <c r="C35" s="153" t="s">
        <v>34</v>
      </c>
      <c r="D35" s="154"/>
      <c r="E35" s="154"/>
      <c r="F35" s="155"/>
      <c r="G35">
        <f>'sam105'!Y90/Sheet3!O35</f>
        <v>3.3935237466166071E-2</v>
      </c>
      <c r="H35">
        <f>'sam105'!Z90/Sheet3!O35</f>
        <v>0.21144886818546071</v>
      </c>
      <c r="I35">
        <f>'sam105'!AA90/Sheet3!O35</f>
        <v>8.1588807343174016E-2</v>
      </c>
      <c r="J35">
        <f>'sam105'!AB90/Sheet3!O35</f>
        <v>6.689487307926005E-2</v>
      </c>
      <c r="K35">
        <f>'sam105'!AC90/Sheet3!O35</f>
        <v>0.13757038793176651</v>
      </c>
      <c r="L35">
        <f>'sam105'!AD90/Sheet3!O35</f>
        <v>9.8582273676486268E-2</v>
      </c>
      <c r="M35">
        <f>'sam105'!AE90/Sheet3!O35</f>
        <v>9.4968978902473994E-2</v>
      </c>
      <c r="N35">
        <f>'sam105'!AF90/Sheet3!O35</f>
        <v>0.27501057341521246</v>
      </c>
      <c r="O35">
        <f>SUM('sam105'!Y90:AF90)</f>
        <v>14744.745999999999</v>
      </c>
      <c r="P35">
        <f t="shared" si="0"/>
        <v>1.0000000000000002</v>
      </c>
    </row>
    <row r="36" spans="1:16" x14ac:dyDescent="0.15">
      <c r="A36" s="162"/>
      <c r="B36" s="159"/>
      <c r="C36" s="153" t="s">
        <v>35</v>
      </c>
      <c r="D36" s="154"/>
      <c r="E36" s="154"/>
      <c r="F36" s="155"/>
      <c r="G36">
        <f>'sam105'!Y91/Sheet3!O36</f>
        <v>1.7261914857955925E-2</v>
      </c>
      <c r="H36">
        <f>'sam105'!Z91/Sheet3!O36</f>
        <v>0.2278099821489393</v>
      </c>
      <c r="I36">
        <f>'sam105'!AA91/Sheet3!O36</f>
        <v>4.6487191140999889E-2</v>
      </c>
      <c r="J36">
        <f>'sam105'!AB91/Sheet3!O36</f>
        <v>7.3532430546418198E-2</v>
      </c>
      <c r="K36">
        <f>'sam105'!AC91/Sheet3!O36</f>
        <v>0.13034152277648595</v>
      </c>
      <c r="L36">
        <f>'sam105'!AD91/Sheet3!O36</f>
        <v>6.3210082901271419E-2</v>
      </c>
      <c r="M36">
        <f>'sam105'!AE91/Sheet3!O36</f>
        <v>8.2192469438470125E-2</v>
      </c>
      <c r="N36">
        <f>'sam105'!AF91/Sheet3!O36</f>
        <v>0.35916440618945922</v>
      </c>
      <c r="O36">
        <f>SUM('sam105'!Y91:AF91)</f>
        <v>319.55200000000337</v>
      </c>
      <c r="P36">
        <f t="shared" si="0"/>
        <v>1</v>
      </c>
    </row>
    <row r="37" spans="1:16" x14ac:dyDescent="0.15">
      <c r="A37" s="162"/>
      <c r="B37" s="159"/>
      <c r="C37" s="153" t="s">
        <v>36</v>
      </c>
      <c r="D37" s="154"/>
      <c r="E37" s="154"/>
      <c r="F37" s="155"/>
      <c r="G37">
        <f>'sam105'!Y92/Sheet3!O37</f>
        <v>3.4937953941021248E-2</v>
      </c>
      <c r="H37">
        <f>'sam105'!Z92/Sheet3!O37</f>
        <v>0.24296645767746816</v>
      </c>
      <c r="I37">
        <f>'sam105'!AA92/Sheet3!O37</f>
        <v>6.1196680649724125E-2</v>
      </c>
      <c r="J37">
        <f>'sam105'!AB92/Sheet3!O37</f>
        <v>4.2729846294961779E-2</v>
      </c>
      <c r="K37">
        <f>'sam105'!AC92/Sheet3!O37</f>
        <v>0.16091031169525508</v>
      </c>
      <c r="L37">
        <f>'sam105'!AD92/Sheet3!O37</f>
        <v>7.7184077209188781E-2</v>
      </c>
      <c r="M37">
        <f>'sam105'!AE92/Sheet3!O37</f>
        <v>7.5542953001624433E-2</v>
      </c>
      <c r="N37">
        <f>'sam105'!AF92/Sheet3!O37</f>
        <v>0.30453171953075642</v>
      </c>
      <c r="O37">
        <f>SUM('sam105'!Y92:AF92)</f>
        <v>61598.11599999998</v>
      </c>
      <c r="P37">
        <f t="shared" si="0"/>
        <v>0.99999999999999989</v>
      </c>
    </row>
    <row r="38" spans="1:16" x14ac:dyDescent="0.15">
      <c r="A38" s="162"/>
      <c r="B38" s="159"/>
      <c r="C38" s="153" t="s">
        <v>37</v>
      </c>
      <c r="D38" s="154"/>
      <c r="E38" s="154"/>
      <c r="F38" s="155"/>
      <c r="G38">
        <f>'sam105'!Y93/Sheet3!O38</f>
        <v>3.2956720130690627E-2</v>
      </c>
      <c r="H38">
        <f>'sam105'!Z93/Sheet3!O38</f>
        <v>0.26219462090410556</v>
      </c>
      <c r="I38">
        <f>'sam105'!AA93/Sheet3!O38</f>
        <v>6.0479010987907464E-2</v>
      </c>
      <c r="J38">
        <f>'sam105'!AB93/Sheet3!O38</f>
        <v>6.6786069743927826E-2</v>
      </c>
      <c r="K38">
        <f>'sam105'!AC93/Sheet3!O38</f>
        <v>0.14633115888114137</v>
      </c>
      <c r="L38">
        <f>'sam105'!AD93/Sheet3!O38</f>
        <v>6.6039128998320609E-2</v>
      </c>
      <c r="M38">
        <f>'sam105'!AE93/Sheet3!O38</f>
        <v>0.1043209598665386</v>
      </c>
      <c r="N38">
        <f>'sam105'!AF93/Sheet3!O38</f>
        <v>0.2608923304873681</v>
      </c>
      <c r="O38">
        <f>SUM('sam105'!Y93:AF93)</f>
        <v>117497.15499999997</v>
      </c>
      <c r="P38">
        <f t="shared" si="0"/>
        <v>1.0000000000000002</v>
      </c>
    </row>
    <row r="39" spans="1:16" x14ac:dyDescent="0.15">
      <c r="A39" s="162"/>
      <c r="B39" s="159"/>
      <c r="C39" s="153" t="s">
        <v>38</v>
      </c>
      <c r="D39" s="154"/>
      <c r="E39" s="154"/>
      <c r="F39" s="155"/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f>SUM('sam105'!Y94:AF94)</f>
        <v>0</v>
      </c>
      <c r="P39">
        <f t="shared" si="0"/>
        <v>0</v>
      </c>
    </row>
    <row r="40" spans="1:16" x14ac:dyDescent="0.15">
      <c r="A40" s="162"/>
      <c r="B40" s="159"/>
      <c r="C40" s="153" t="s">
        <v>39</v>
      </c>
      <c r="D40" s="154"/>
      <c r="E40" s="154"/>
      <c r="F40" s="155"/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f>SUM('sam105'!Y95:AF95)</f>
        <v>0</v>
      </c>
      <c r="P40">
        <f t="shared" si="0"/>
        <v>0</v>
      </c>
    </row>
    <row r="41" spans="1:16" x14ac:dyDescent="0.15">
      <c r="A41" s="162"/>
      <c r="B41" s="159"/>
      <c r="C41" s="153" t="s">
        <v>40</v>
      </c>
      <c r="D41" s="154"/>
      <c r="E41" s="154"/>
      <c r="F41" s="155"/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f>SUM('sam105'!Y96:AF96)</f>
        <v>0</v>
      </c>
      <c r="P41">
        <f t="shared" si="0"/>
        <v>0</v>
      </c>
    </row>
    <row r="42" spans="1:16" x14ac:dyDescent="0.15">
      <c r="A42" s="162"/>
      <c r="B42" s="159"/>
      <c r="C42" s="153" t="s">
        <v>41</v>
      </c>
      <c r="D42" s="154"/>
      <c r="E42" s="154"/>
      <c r="F42" s="155"/>
      <c r="G42">
        <f>'sam105'!Y97/Sheet3!O42</f>
        <v>9.3329509675491602E-3</v>
      </c>
      <c r="H42">
        <f>'sam105'!Z97/Sheet3!O42</f>
        <v>0.20853587515068167</v>
      </c>
      <c r="I42">
        <f>'sam105'!AA97/Sheet3!O42</f>
        <v>2.6666557715221181E-2</v>
      </c>
      <c r="J42">
        <f>'sam105'!AB97/Sheet3!O42</f>
        <v>0.14675500526747381</v>
      </c>
      <c r="K42">
        <f>'sam105'!AC97/Sheet3!O42</f>
        <v>0.33515015984588048</v>
      </c>
      <c r="L42">
        <f>'sam105'!AD97/Sheet3!O42</f>
        <v>7.5135643000394006E-2</v>
      </c>
      <c r="M42">
        <f>'sam105'!AE97/Sheet3!O42</f>
        <v>6.255098471087632E-2</v>
      </c>
      <c r="N42">
        <f>'sam105'!AF97/Sheet3!O42</f>
        <v>0.13587282334192324</v>
      </c>
      <c r="O42">
        <f>SUM('sam105'!Y97:AF97)</f>
        <v>498.17079637037028</v>
      </c>
      <c r="P42">
        <f t="shared" si="0"/>
        <v>0.99999999999999978</v>
      </c>
    </row>
    <row r="43" spans="1:16" x14ac:dyDescent="0.15">
      <c r="A43" s="162"/>
      <c r="B43" s="159"/>
      <c r="C43" s="153" t="s">
        <v>42</v>
      </c>
      <c r="D43" s="154"/>
      <c r="E43" s="154"/>
      <c r="F43" s="155"/>
      <c r="G43">
        <f>'sam105'!Y98/Sheet3!O43</f>
        <v>5.1019162866919659E-3</v>
      </c>
      <c r="H43">
        <f>'sam105'!Z98/Sheet3!O43</f>
        <v>0.11384639566849784</v>
      </c>
      <c r="I43">
        <f>'sam105'!AA98/Sheet3!O43</f>
        <v>4.2565227573727202E-2</v>
      </c>
      <c r="J43">
        <f>'sam105'!AB98/Sheet3!O43</f>
        <v>9.8142462366330133E-2</v>
      </c>
      <c r="K43">
        <f>'sam105'!AC98/Sheet3!O43</f>
        <v>0.16310833694338159</v>
      </c>
      <c r="L43">
        <f>'sam105'!AD98/Sheet3!O43</f>
        <v>0.10072538545026923</v>
      </c>
      <c r="M43">
        <f>'sam105'!AE98/Sheet3!O43</f>
        <v>0.15157258019408729</v>
      </c>
      <c r="N43">
        <f>'sam105'!AF98/Sheet3!O43</f>
        <v>0.32493769551701474</v>
      </c>
      <c r="O43">
        <f>SUM('sam105'!Y98:AF98)</f>
        <v>14908.342203629632</v>
      </c>
      <c r="P43">
        <f t="shared" si="0"/>
        <v>1</v>
      </c>
    </row>
    <row r="44" spans="1:16" x14ac:dyDescent="0.15">
      <c r="A44" s="162"/>
      <c r="B44" s="159"/>
      <c r="C44" s="153" t="s">
        <v>43</v>
      </c>
      <c r="D44" s="154"/>
      <c r="E44" s="154"/>
      <c r="F44" s="155"/>
      <c r="G44">
        <f>'sam105'!Y99/Sheet3!O44</f>
        <v>7.4735221155954367E-3</v>
      </c>
      <c r="H44">
        <f>'sam105'!Z99/Sheet3!O44</f>
        <v>6.3389413968049563E-2</v>
      </c>
      <c r="I44">
        <f>'sam105'!AA99/Sheet3!O44</f>
        <v>5.2833447959554386E-2</v>
      </c>
      <c r="J44">
        <f>'sam105'!AB99/Sheet3!O44</f>
        <v>8.3167274708293729E-2</v>
      </c>
      <c r="K44">
        <f>'sam105'!AC99/Sheet3!O44</f>
        <v>0.10428769724709101</v>
      </c>
      <c r="L44">
        <f>'sam105'!AD99/Sheet3!O44</f>
        <v>7.0762650651725809E-2</v>
      </c>
      <c r="M44">
        <f>'sam105'!AE99/Sheet3!O44</f>
        <v>0.21749840304515403</v>
      </c>
      <c r="N44">
        <f>'sam105'!AF99/Sheet3!O44</f>
        <v>0.40058759030453606</v>
      </c>
      <c r="O44">
        <f>SUM('sam105'!Y99:AF99)</f>
        <v>654.76299999999162</v>
      </c>
      <c r="P44">
        <f t="shared" si="0"/>
        <v>1</v>
      </c>
    </row>
    <row r="45" spans="1:16" x14ac:dyDescent="0.15">
      <c r="A45" s="162"/>
      <c r="B45" s="159"/>
      <c r="C45" s="153" t="s">
        <v>44</v>
      </c>
      <c r="D45" s="154"/>
      <c r="E45" s="154"/>
      <c r="F45" s="155"/>
      <c r="G45">
        <f>'sam105'!Y100/Sheet3!O45</f>
        <v>7.0797697824484702E-3</v>
      </c>
      <c r="H45">
        <f>'sam105'!Z100/Sheet3!O45</f>
        <v>0.20384322957177897</v>
      </c>
      <c r="I45">
        <f>'sam105'!AA100/Sheet3!O45</f>
        <v>4.5760521783219731E-2</v>
      </c>
      <c r="J45">
        <f>'sam105'!AB100/Sheet3!O45</f>
        <v>8.1988115679195062E-2</v>
      </c>
      <c r="K45">
        <f>'sam105'!AC100/Sheet3!O45</f>
        <v>0.15937020713068231</v>
      </c>
      <c r="L45">
        <f>'sam105'!AD100/Sheet3!O45</f>
        <v>6.3422543468883971E-2</v>
      </c>
      <c r="M45">
        <f>'sam105'!AE100/Sheet3!O45</f>
        <v>0.11092177720438914</v>
      </c>
      <c r="N45">
        <f>'sam105'!AF100/Sheet3!O45</f>
        <v>0.32761383537940231</v>
      </c>
      <c r="O45">
        <f>SUM('sam105'!Y100:AF100)</f>
        <v>26974.48799999999</v>
      </c>
      <c r="P45">
        <f t="shared" si="0"/>
        <v>1</v>
      </c>
    </row>
    <row r="46" spans="1:16" x14ac:dyDescent="0.15">
      <c r="A46" s="162"/>
      <c r="B46" s="159"/>
      <c r="C46" s="153" t="s">
        <v>45</v>
      </c>
      <c r="D46" s="154"/>
      <c r="E46" s="154"/>
      <c r="F46" s="155"/>
      <c r="G46">
        <f>'sam105'!Y101/Sheet3!O46</f>
        <v>2.3254747389026383E-2</v>
      </c>
      <c r="H46">
        <f>'sam105'!Z101/Sheet3!O46</f>
        <v>0.18916974159960956</v>
      </c>
      <c r="I46">
        <f>'sam105'!AA101/Sheet3!O46</f>
        <v>6.2787086566297431E-2</v>
      </c>
      <c r="J46">
        <f>'sam105'!AB101/Sheet3!O46</f>
        <v>9.7461944175383008E-2</v>
      </c>
      <c r="K46">
        <f>'sam105'!AC101/Sheet3!O46</f>
        <v>0.16240559772411131</v>
      </c>
      <c r="L46">
        <f>'sam105'!AD101/Sheet3!O46</f>
        <v>6.6561511303438736E-2</v>
      </c>
      <c r="M46">
        <f>'sam105'!AE101/Sheet3!O46</f>
        <v>0.10894703376928749</v>
      </c>
      <c r="N46">
        <f>'sam105'!AF101/Sheet3!O46</f>
        <v>0.28941233747284617</v>
      </c>
      <c r="O46">
        <f>SUM('sam105'!Y101:AF101)</f>
        <v>2508.1309999999994</v>
      </c>
      <c r="P46">
        <f t="shared" si="0"/>
        <v>1</v>
      </c>
    </row>
    <row r="47" spans="1:16" x14ac:dyDescent="0.15">
      <c r="A47" s="162"/>
      <c r="B47" s="159"/>
      <c r="C47" s="153" t="s">
        <v>46</v>
      </c>
      <c r="D47" s="154"/>
      <c r="E47" s="154"/>
      <c r="F47" s="155"/>
      <c r="G47">
        <f>'sam105'!Y102/Sheet3!O47</f>
        <v>5.0324650075012625E-3</v>
      </c>
      <c r="H47">
        <f>'sam105'!Z102/Sheet3!O47</f>
        <v>7.0075373159440568E-2</v>
      </c>
      <c r="I47">
        <f>'sam105'!AA102/Sheet3!O47</f>
        <v>4.6417211859425114E-2</v>
      </c>
      <c r="J47">
        <f>'sam105'!AB102/Sheet3!O47</f>
        <v>9.3860595528370755E-2</v>
      </c>
      <c r="K47">
        <f>'sam105'!AC102/Sheet3!O47</f>
        <v>0.18606339910910197</v>
      </c>
      <c r="L47">
        <f>'sam105'!AD102/Sheet3!O47</f>
        <v>6.9560990451093818E-2</v>
      </c>
      <c r="M47">
        <f>'sam105'!AE102/Sheet3!O47</f>
        <v>0.12932689173879697</v>
      </c>
      <c r="N47">
        <f>'sam105'!AF102/Sheet3!O47</f>
        <v>0.39966307314626948</v>
      </c>
      <c r="O47">
        <f>SUM('sam105'!Y102:AF102)</f>
        <v>1428.6059999999995</v>
      </c>
      <c r="P47">
        <f t="shared" si="0"/>
        <v>0.99999999999999989</v>
      </c>
    </row>
    <row r="48" spans="1:16" x14ac:dyDescent="0.15">
      <c r="A48" s="162"/>
      <c r="B48" s="159"/>
      <c r="C48" s="153" t="s">
        <v>47</v>
      </c>
      <c r="D48" s="154"/>
      <c r="E48" s="154"/>
      <c r="F48" s="155"/>
      <c r="G48">
        <f>'sam105'!Y103/Sheet3!O48</f>
        <v>7.0797697824484763E-3</v>
      </c>
      <c r="H48">
        <f>'sam105'!Z103/Sheet3!O48</f>
        <v>0.20384322957177911</v>
      </c>
      <c r="I48">
        <f>'sam105'!AA103/Sheet3!O48</f>
        <v>4.5760521783219786E-2</v>
      </c>
      <c r="J48">
        <f>'sam105'!AB103/Sheet3!O48</f>
        <v>8.1988115679195311E-2</v>
      </c>
      <c r="K48">
        <f>'sam105'!AC103/Sheet3!O48</f>
        <v>0.1593702071306827</v>
      </c>
      <c r="L48">
        <f>'sam105'!AD103/Sheet3!O48</f>
        <v>6.3422543468884068E-2</v>
      </c>
      <c r="M48">
        <f>'sam105'!AE103/Sheet3!O48</f>
        <v>0.11092177720438935</v>
      </c>
      <c r="N48">
        <f>'sam105'!AF103/Sheet3!O48</f>
        <v>0.32761383537940125</v>
      </c>
      <c r="O48">
        <f>SUM('sam105'!Y103:AF103)</f>
        <v>2420.5280000000062</v>
      </c>
      <c r="P48">
        <f t="shared" si="0"/>
        <v>1</v>
      </c>
    </row>
    <row r="49" spans="1:16" x14ac:dyDescent="0.15">
      <c r="A49" s="162"/>
      <c r="B49" s="159"/>
      <c r="C49" s="153" t="s">
        <v>48</v>
      </c>
      <c r="D49" s="154"/>
      <c r="E49" s="154"/>
      <c r="F49" s="155"/>
      <c r="G49">
        <f>'sam105'!Y104/Sheet3!O49</f>
        <v>2.0375544013717217E-2</v>
      </c>
      <c r="H49">
        <f>'sam105'!Z104/Sheet3!O49</f>
        <v>6.9706995591211587E-2</v>
      </c>
      <c r="I49">
        <f>'sam105'!AA104/Sheet3!O49</f>
        <v>4.9794452174580298E-2</v>
      </c>
      <c r="J49">
        <f>'sam105'!AB104/Sheet3!O49</f>
        <v>7.6421970119742152E-2</v>
      </c>
      <c r="K49">
        <f>'sam105'!AC104/Sheet3!O49</f>
        <v>0.14472673240689979</v>
      </c>
      <c r="L49">
        <f>'sam105'!AD104/Sheet3!O49</f>
        <v>6.111501736747197E-2</v>
      </c>
      <c r="M49">
        <f>'sam105'!AE104/Sheet3!O49</f>
        <v>0.17125538145792624</v>
      </c>
      <c r="N49">
        <f>'sam105'!AF104/Sheet3!O49</f>
        <v>0.40660390686845077</v>
      </c>
      <c r="O49">
        <f>SUM('sam105'!Y104:AF104)</f>
        <v>9816.7915145626175</v>
      </c>
      <c r="P49">
        <f t="shared" si="0"/>
        <v>1</v>
      </c>
    </row>
    <row r="50" spans="1:16" x14ac:dyDescent="0.15">
      <c r="A50" s="163"/>
      <c r="B50" s="161"/>
      <c r="C50" s="153" t="s">
        <v>49</v>
      </c>
      <c r="D50" s="154"/>
      <c r="E50" s="154"/>
      <c r="F50" s="155"/>
      <c r="G50">
        <f>'sam105'!Y105/Sheet3!O50</f>
        <v>1.0566045925135305E-2</v>
      </c>
      <c r="H50">
        <f>'sam105'!Z105/Sheet3!O50</f>
        <v>0.13751139897358941</v>
      </c>
      <c r="I50">
        <f>'sam105'!AA105/Sheet3!O50</f>
        <v>9.6099543864192019E-2</v>
      </c>
      <c r="J50">
        <f>'sam105'!AB105/Sheet3!O50</f>
        <v>4.8149986401308922E-2</v>
      </c>
      <c r="K50">
        <f>'sam105'!AC105/Sheet3!O50</f>
        <v>0.16829897732457044</v>
      </c>
      <c r="L50">
        <f>'sam105'!AD105/Sheet3!O50</f>
        <v>9.9270593611960806E-2</v>
      </c>
      <c r="M50">
        <f>'sam105'!AE105/Sheet3!O50</f>
        <v>7.952852159428403E-2</v>
      </c>
      <c r="N50">
        <f>'sam105'!AF105/Sheet3!O50</f>
        <v>0.36057493230495902</v>
      </c>
      <c r="O50">
        <f>SUM('sam105'!Y105:AF105)</f>
        <v>4724.5055605054567</v>
      </c>
      <c r="P50">
        <f t="shared" si="0"/>
        <v>1</v>
      </c>
    </row>
  </sheetData>
  <mergeCells count="50">
    <mergeCell ref="C50:F50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33:F33"/>
    <mergeCell ref="C34:F34"/>
    <mergeCell ref="C35:F35"/>
    <mergeCell ref="C36:F36"/>
    <mergeCell ref="C37:F37"/>
    <mergeCell ref="C38:F38"/>
    <mergeCell ref="C24:F24"/>
    <mergeCell ref="C25:F25"/>
    <mergeCell ref="C26:F26"/>
    <mergeCell ref="A27:B50"/>
    <mergeCell ref="C27:F27"/>
    <mergeCell ref="C28:F28"/>
    <mergeCell ref="C29:F29"/>
    <mergeCell ref="C30:F30"/>
    <mergeCell ref="C31:F31"/>
    <mergeCell ref="C32:F32"/>
    <mergeCell ref="A3:B26"/>
    <mergeCell ref="C3:F3"/>
    <mergeCell ref="C4:F4"/>
    <mergeCell ref="C5:F5"/>
    <mergeCell ref="C6:F6"/>
    <mergeCell ref="C23:F23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7:F7"/>
    <mergeCell ref="C8:F8"/>
    <mergeCell ref="C9:F9"/>
    <mergeCell ref="C10:F10"/>
    <mergeCell ref="C11:F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3"/>
  <sheetViews>
    <sheetView topLeftCell="O45" workbookViewId="0">
      <selection activeCell="Q4" sqref="Q4:X71"/>
    </sheetView>
  </sheetViews>
  <sheetFormatPr baseColWidth="10" defaultColWidth="8.83203125" defaultRowHeight="13" x14ac:dyDescent="0.15"/>
  <cols>
    <col min="17" max="21" width="18.5" bestFit="1" customWidth="1"/>
    <col min="22" max="22" width="19.5" bestFit="1" customWidth="1"/>
    <col min="23" max="23" width="18.5" bestFit="1" customWidth="1"/>
    <col min="24" max="24" width="19.5" bestFit="1" customWidth="1"/>
  </cols>
  <sheetData>
    <row r="1" spans="1:26" x14ac:dyDescent="0.15">
      <c r="A1" s="144" t="s">
        <v>226</v>
      </c>
    </row>
    <row r="3" spans="1:26" x14ac:dyDescent="0.15">
      <c r="B3" t="s">
        <v>228</v>
      </c>
      <c r="C3" t="s">
        <v>148</v>
      </c>
      <c r="D3" t="s">
        <v>149</v>
      </c>
      <c r="E3" t="s">
        <v>150</v>
      </c>
      <c r="F3" t="s">
        <v>151</v>
      </c>
      <c r="G3" t="s">
        <v>152</v>
      </c>
      <c r="H3" t="s">
        <v>153</v>
      </c>
      <c r="I3" t="s">
        <v>154</v>
      </c>
      <c r="J3" t="s">
        <v>155</v>
      </c>
      <c r="K3" t="s">
        <v>156</v>
      </c>
      <c r="L3" s="144" t="s">
        <v>227</v>
      </c>
      <c r="P3" t="s">
        <v>228</v>
      </c>
      <c r="Q3" t="s">
        <v>148</v>
      </c>
      <c r="R3" t="s">
        <v>149</v>
      </c>
      <c r="S3" t="s">
        <v>150</v>
      </c>
      <c r="T3" t="s">
        <v>151</v>
      </c>
      <c r="U3" t="s">
        <v>152</v>
      </c>
      <c r="V3" t="s">
        <v>153</v>
      </c>
      <c r="W3" t="s">
        <v>154</v>
      </c>
      <c r="X3" t="s">
        <v>155</v>
      </c>
      <c r="Y3" t="s">
        <v>156</v>
      </c>
    </row>
    <row r="4" spans="1:26" x14ac:dyDescent="0.15">
      <c r="B4" t="s">
        <v>157</v>
      </c>
      <c r="C4">
        <v>8.8564856662387823E-2</v>
      </c>
      <c r="D4">
        <v>0.27900473429691891</v>
      </c>
      <c r="E4">
        <v>0.15720989445306829</v>
      </c>
      <c r="F4">
        <v>4.4862895544702026E-2</v>
      </c>
      <c r="G4">
        <v>8.6736673115189192E-2</v>
      </c>
      <c r="H4">
        <v>0.17585686626878219</v>
      </c>
      <c r="I4">
        <v>5.1657885313386269E-2</v>
      </c>
      <c r="J4">
        <v>0.11610619434556521</v>
      </c>
      <c r="K4">
        <v>0</v>
      </c>
      <c r="L4">
        <f>SUM(C4:J4)</f>
        <v>0.99999999999999989</v>
      </c>
      <c r="P4" t="s">
        <v>157</v>
      </c>
      <c r="Q4">
        <f>C4*K4</f>
        <v>0</v>
      </c>
      <c r="R4">
        <f>D4*K4</f>
        <v>0</v>
      </c>
      <c r="S4">
        <f>E4*K4</f>
        <v>0</v>
      </c>
      <c r="T4">
        <f>F4*K4</f>
        <v>0</v>
      </c>
      <c r="U4">
        <f>G4*K4</f>
        <v>0</v>
      </c>
      <c r="V4">
        <f>H4*K4</f>
        <v>0</v>
      </c>
      <c r="W4">
        <f>I4*K4</f>
        <v>0</v>
      </c>
      <c r="X4">
        <f>J4*K4</f>
        <v>0</v>
      </c>
      <c r="Y4">
        <v>0</v>
      </c>
      <c r="Z4">
        <f t="shared" ref="Z4:Z68" si="0">SUM(Q4:X4)</f>
        <v>0</v>
      </c>
    </row>
    <row r="5" spans="1:26" x14ac:dyDescent="0.15">
      <c r="B5" t="s">
        <v>158</v>
      </c>
      <c r="C5">
        <v>8.8564856662387823E-2</v>
      </c>
      <c r="D5">
        <v>0.27900473429691891</v>
      </c>
      <c r="E5">
        <v>0.15720989445306829</v>
      </c>
      <c r="F5">
        <v>4.4862895544702026E-2</v>
      </c>
      <c r="G5">
        <v>8.6736673115189192E-2</v>
      </c>
      <c r="H5">
        <v>0.17585686626878219</v>
      </c>
      <c r="I5">
        <v>5.1657885313386269E-2</v>
      </c>
      <c r="J5">
        <v>0.11610619434556521</v>
      </c>
      <c r="K5">
        <v>7234.0709999999999</v>
      </c>
      <c r="L5">
        <f t="shared" ref="L5:L68" si="1">SUM(C5:J5)</f>
        <v>0.99999999999999989</v>
      </c>
      <c r="P5" t="s">
        <v>158</v>
      </c>
      <c r="Q5">
        <f t="shared" ref="Q5:Q68" si="2">C5*K5</f>
        <v>640.68446120053648</v>
      </c>
      <c r="R5">
        <f t="shared" ref="R5:R68" si="3">D5*K5</f>
        <v>2018.3400572400465</v>
      </c>
      <c r="S5">
        <f t="shared" ref="S5:S68" si="4">E5*K5</f>
        <v>1137.2675383760022</v>
      </c>
      <c r="T5">
        <f t="shared" ref="T5:T68" si="5">F5*K5</f>
        <v>324.54137163595811</v>
      </c>
      <c r="U5">
        <f t="shared" ref="U5:U68" si="6">G5*K5</f>
        <v>627.45925161906973</v>
      </c>
      <c r="V5">
        <f t="shared" ref="V5:V68" si="7">H5*K5</f>
        <v>1272.1610564258754</v>
      </c>
      <c r="W5">
        <f t="shared" ref="W5:W68" si="8">I5*K5</f>
        <v>373.69681006689353</v>
      </c>
      <c r="X5">
        <f t="shared" ref="X5:X68" si="9">J5*K5</f>
        <v>839.92045343561722</v>
      </c>
      <c r="Y5">
        <v>7234.0709999999999</v>
      </c>
      <c r="Z5">
        <f t="shared" si="0"/>
        <v>7234.0709999999999</v>
      </c>
    </row>
    <row r="6" spans="1:26" x14ac:dyDescent="0.15">
      <c r="B6" t="s">
        <v>159</v>
      </c>
      <c r="C6">
        <v>8.8564856662387823E-2</v>
      </c>
      <c r="D6">
        <v>0.27900473429691891</v>
      </c>
      <c r="E6">
        <v>0.15720989445306829</v>
      </c>
      <c r="F6">
        <v>4.4862895544702026E-2</v>
      </c>
      <c r="G6">
        <v>8.6736673115189192E-2</v>
      </c>
      <c r="H6">
        <v>0.17585686626878219</v>
      </c>
      <c r="I6">
        <v>5.1657885313386269E-2</v>
      </c>
      <c r="J6">
        <v>0.11610619434556521</v>
      </c>
      <c r="K6">
        <v>39395.18</v>
      </c>
      <c r="L6">
        <f t="shared" si="1"/>
        <v>0.99999999999999989</v>
      </c>
      <c r="P6" t="s">
        <v>159</v>
      </c>
      <c r="Q6">
        <f t="shared" si="2"/>
        <v>3489.0284698889677</v>
      </c>
      <c r="R6">
        <f t="shared" si="3"/>
        <v>10991.441728479294</v>
      </c>
      <c r="S6">
        <f t="shared" si="4"/>
        <v>6193.3120897596273</v>
      </c>
      <c r="T6">
        <f t="shared" si="5"/>
        <v>1767.3818453047345</v>
      </c>
      <c r="U6">
        <f t="shared" si="6"/>
        <v>3417.0068499740391</v>
      </c>
      <c r="V6">
        <f t="shared" si="7"/>
        <v>6927.9129008946029</v>
      </c>
      <c r="W6">
        <f t="shared" si="8"/>
        <v>2035.0716903402085</v>
      </c>
      <c r="X6">
        <f t="shared" si="9"/>
        <v>4574.0244253585233</v>
      </c>
      <c r="Y6">
        <v>39395.18</v>
      </c>
      <c r="Z6">
        <f t="shared" si="0"/>
        <v>39395.18</v>
      </c>
    </row>
    <row r="7" spans="1:26" x14ac:dyDescent="0.15">
      <c r="B7" t="s">
        <v>160</v>
      </c>
      <c r="C7">
        <v>8.8564856662387823E-2</v>
      </c>
      <c r="D7">
        <v>0.27900473429691891</v>
      </c>
      <c r="E7">
        <v>0.15720989445306829</v>
      </c>
      <c r="F7">
        <v>4.4862895544702026E-2</v>
      </c>
      <c r="G7">
        <v>8.6736673115189192E-2</v>
      </c>
      <c r="H7">
        <v>0.17585686626878219</v>
      </c>
      <c r="I7">
        <v>5.1657885313386269E-2</v>
      </c>
      <c r="J7">
        <v>0.11610619434556521</v>
      </c>
      <c r="K7">
        <v>19863.38</v>
      </c>
      <c r="L7">
        <f t="shared" si="1"/>
        <v>0.99999999999999989</v>
      </c>
      <c r="P7" t="s">
        <v>160</v>
      </c>
      <c r="Q7">
        <f t="shared" si="2"/>
        <v>1759.197402530541</v>
      </c>
      <c r="R7">
        <f t="shared" si="3"/>
        <v>5541.9770591387332</v>
      </c>
      <c r="S7">
        <f t="shared" si="4"/>
        <v>3122.719873281188</v>
      </c>
      <c r="T7">
        <f t="shared" si="5"/>
        <v>891.12874210472341</v>
      </c>
      <c r="U7">
        <f t="shared" si="6"/>
        <v>1722.8834980227869</v>
      </c>
      <c r="V7">
        <f t="shared" si="7"/>
        <v>3493.1117603060029</v>
      </c>
      <c r="W7">
        <f t="shared" si="8"/>
        <v>1026.1002059762106</v>
      </c>
      <c r="X7">
        <f t="shared" si="9"/>
        <v>2306.2614586398131</v>
      </c>
      <c r="Y7">
        <v>19863.38</v>
      </c>
      <c r="Z7">
        <f t="shared" si="0"/>
        <v>19863.379999999997</v>
      </c>
    </row>
    <row r="8" spans="1:26" x14ac:dyDescent="0.15">
      <c r="B8" t="s">
        <v>161</v>
      </c>
      <c r="C8">
        <v>8.8564856662387823E-2</v>
      </c>
      <c r="D8">
        <v>0.27900473429691891</v>
      </c>
      <c r="E8">
        <v>0.15720989445306829</v>
      </c>
      <c r="F8">
        <v>4.4862895544702026E-2</v>
      </c>
      <c r="G8">
        <v>8.6736673115189192E-2</v>
      </c>
      <c r="H8">
        <v>0.17585686626878219</v>
      </c>
      <c r="I8">
        <v>5.1657885313386269E-2</v>
      </c>
      <c r="J8">
        <v>0.11610619434556521</v>
      </c>
      <c r="K8">
        <v>132773.1</v>
      </c>
      <c r="L8">
        <f t="shared" si="1"/>
        <v>0.99999999999999989</v>
      </c>
      <c r="P8" t="s">
        <v>161</v>
      </c>
      <c r="Q8">
        <f t="shared" si="2"/>
        <v>11759.030570120885</v>
      </c>
      <c r="R8">
        <f t="shared" si="3"/>
        <v>37044.323487278249</v>
      </c>
      <c r="S8">
        <f t="shared" si="4"/>
        <v>20873.245037206681</v>
      </c>
      <c r="T8">
        <f t="shared" si="5"/>
        <v>5956.5857164462768</v>
      </c>
      <c r="U8">
        <f t="shared" si="6"/>
        <v>11516.296973190327</v>
      </c>
      <c r="V8">
        <f t="shared" si="7"/>
        <v>23349.061290791647</v>
      </c>
      <c r="W8">
        <f t="shared" si="8"/>
        <v>6858.7775725027668</v>
      </c>
      <c r="X8">
        <f t="shared" si="9"/>
        <v>15415.779352463165</v>
      </c>
      <c r="Y8">
        <v>132773.1</v>
      </c>
      <c r="Z8">
        <f t="shared" si="0"/>
        <v>132773.1</v>
      </c>
    </row>
    <row r="9" spans="1:26" x14ac:dyDescent="0.15">
      <c r="B9" t="s">
        <v>162</v>
      </c>
      <c r="C9">
        <v>8.8564856662387823E-2</v>
      </c>
      <c r="D9">
        <v>0.27900473429691891</v>
      </c>
      <c r="E9">
        <v>0.15720989445306829</v>
      </c>
      <c r="F9">
        <v>4.4862895544702026E-2</v>
      </c>
      <c r="G9">
        <v>8.6736673115189192E-2</v>
      </c>
      <c r="H9">
        <v>0.17585686626878219</v>
      </c>
      <c r="I9">
        <v>5.1657885313386269E-2</v>
      </c>
      <c r="J9">
        <v>0.11610619434556521</v>
      </c>
      <c r="K9">
        <v>721.33270000000005</v>
      </c>
      <c r="L9">
        <f t="shared" si="1"/>
        <v>0.99999999999999989</v>
      </c>
      <c r="P9" t="s">
        <v>162</v>
      </c>
      <c r="Q9">
        <f t="shared" si="2"/>
        <v>63.884727181393202</v>
      </c>
      <c r="R9">
        <f t="shared" si="3"/>
        <v>201.25523830317914</v>
      </c>
      <c r="S9">
        <f t="shared" si="4"/>
        <v>113.40063763254679</v>
      </c>
      <c r="T9">
        <f t="shared" si="5"/>
        <v>32.361073573077888</v>
      </c>
      <c r="U9">
        <f t="shared" si="6"/>
        <v>62.565998607196832</v>
      </c>
      <c r="V9">
        <f t="shared" si="7"/>
        <v>126.85130815919959</v>
      </c>
      <c r="W9">
        <f t="shared" si="8"/>
        <v>37.262521889395266</v>
      </c>
      <c r="X9">
        <f t="shared" si="9"/>
        <v>83.751194654011286</v>
      </c>
      <c r="Y9">
        <v>721.33270000000005</v>
      </c>
      <c r="Z9">
        <f t="shared" si="0"/>
        <v>721.33270000000016</v>
      </c>
    </row>
    <row r="10" spans="1:26" x14ac:dyDescent="0.15">
      <c r="B10" t="s">
        <v>163</v>
      </c>
      <c r="C10">
        <v>6.2426190634723981E-2</v>
      </c>
      <c r="D10">
        <v>0.20343671412315995</v>
      </c>
      <c r="E10">
        <v>0.19351628135365687</v>
      </c>
      <c r="F10">
        <v>4.3985171108698796E-2</v>
      </c>
      <c r="G10">
        <v>9.7331707935637723E-2</v>
      </c>
      <c r="H10">
        <v>0.19108770274590378</v>
      </c>
      <c r="I10">
        <v>5.2049545065944162E-2</v>
      </c>
      <c r="J10">
        <v>0.15616668703227479</v>
      </c>
      <c r="K10">
        <v>0</v>
      </c>
      <c r="L10">
        <f t="shared" si="1"/>
        <v>1.0000000000000002</v>
      </c>
      <c r="P10" t="s">
        <v>163</v>
      </c>
      <c r="Q10">
        <f t="shared" si="2"/>
        <v>0</v>
      </c>
      <c r="R10">
        <f t="shared" si="3"/>
        <v>0</v>
      </c>
      <c r="S10">
        <f t="shared" si="4"/>
        <v>0</v>
      </c>
      <c r="T10">
        <f t="shared" si="5"/>
        <v>0</v>
      </c>
      <c r="U10">
        <f t="shared" si="6"/>
        <v>0</v>
      </c>
      <c r="V10">
        <f t="shared" si="7"/>
        <v>0</v>
      </c>
      <c r="W10">
        <f t="shared" si="8"/>
        <v>0</v>
      </c>
      <c r="X10">
        <f t="shared" si="9"/>
        <v>0</v>
      </c>
      <c r="Y10">
        <v>0</v>
      </c>
      <c r="Z10">
        <f t="shared" si="0"/>
        <v>0</v>
      </c>
    </row>
    <row r="11" spans="1:26" x14ac:dyDescent="0.15">
      <c r="B11" t="s">
        <v>164</v>
      </c>
      <c r="C11">
        <v>6.2426190634723981E-2</v>
      </c>
      <c r="D11">
        <v>0.20343671412315995</v>
      </c>
      <c r="E11">
        <v>0.19351628135365687</v>
      </c>
      <c r="F11">
        <v>4.3985171108698796E-2</v>
      </c>
      <c r="G11">
        <v>9.7331707935637723E-2</v>
      </c>
      <c r="H11">
        <v>0.19108770274590378</v>
      </c>
      <c r="I11">
        <v>5.2049545065944162E-2</v>
      </c>
      <c r="J11">
        <v>0.15616668703227479</v>
      </c>
      <c r="K11">
        <v>62.077060000000003</v>
      </c>
      <c r="L11">
        <f t="shared" si="1"/>
        <v>1.0000000000000002</v>
      </c>
      <c r="P11" t="s">
        <v>164</v>
      </c>
      <c r="Q11">
        <f t="shared" si="2"/>
        <v>3.8752343816031987</v>
      </c>
      <c r="R11">
        <f t="shared" si="3"/>
        <v>12.628753108826247</v>
      </c>
      <c r="S11">
        <f t="shared" si="4"/>
        <v>12.012921808567839</v>
      </c>
      <c r="T11">
        <f t="shared" si="5"/>
        <v>2.7304701060249617</v>
      </c>
      <c r="U11">
        <f t="shared" si="6"/>
        <v>6.0420662734230595</v>
      </c>
      <c r="V11">
        <f t="shared" si="7"/>
        <v>11.862162788619635</v>
      </c>
      <c r="W11">
        <f t="shared" si="8"/>
        <v>3.2310827320313198</v>
      </c>
      <c r="X11">
        <f t="shared" si="9"/>
        <v>9.6943688009037441</v>
      </c>
      <c r="Y11">
        <v>62.077060000000003</v>
      </c>
      <c r="Z11">
        <f t="shared" si="0"/>
        <v>62.077060000000003</v>
      </c>
    </row>
    <row r="12" spans="1:26" x14ac:dyDescent="0.15">
      <c r="B12" t="s">
        <v>165</v>
      </c>
      <c r="C12">
        <v>6.2426190634723981E-2</v>
      </c>
      <c r="D12">
        <v>0.20343671412315995</v>
      </c>
      <c r="E12">
        <v>0.19351628135365687</v>
      </c>
      <c r="F12">
        <v>4.3985171108698796E-2</v>
      </c>
      <c r="G12">
        <v>9.7331707935637723E-2</v>
      </c>
      <c r="H12">
        <v>0.19108770274590378</v>
      </c>
      <c r="I12">
        <v>5.2049545065944162E-2</v>
      </c>
      <c r="J12">
        <v>0.15616668703227479</v>
      </c>
      <c r="K12">
        <v>7730.3609999999999</v>
      </c>
      <c r="L12">
        <f t="shared" si="1"/>
        <v>1.0000000000000002</v>
      </c>
      <c r="P12" t="s">
        <v>165</v>
      </c>
      <c r="Q12">
        <f t="shared" si="2"/>
        <v>482.57698946123548</v>
      </c>
      <c r="R12">
        <f t="shared" si="3"/>
        <v>1572.6392408258248</v>
      </c>
      <c r="S12">
        <f t="shared" si="4"/>
        <v>1495.9507142413363</v>
      </c>
      <c r="T12">
        <f t="shared" si="5"/>
        <v>340.02125131701195</v>
      </c>
      <c r="U12">
        <f t="shared" si="6"/>
        <v>752.40923908904438</v>
      </c>
      <c r="V12">
        <f t="shared" si="7"/>
        <v>1477.1769248865276</v>
      </c>
      <c r="W12">
        <f t="shared" si="8"/>
        <v>402.36177324551716</v>
      </c>
      <c r="X12">
        <f t="shared" si="9"/>
        <v>1207.2248669335029</v>
      </c>
      <c r="Y12">
        <v>7730.3609999999999</v>
      </c>
      <c r="Z12">
        <f t="shared" si="0"/>
        <v>7730.3609999999999</v>
      </c>
    </row>
    <row r="13" spans="1:26" x14ac:dyDescent="0.15">
      <c r="B13" t="s">
        <v>166</v>
      </c>
      <c r="C13">
        <v>6.2426190634723981E-2</v>
      </c>
      <c r="D13">
        <v>0.20343671412315995</v>
      </c>
      <c r="E13">
        <v>0.19351628135365687</v>
      </c>
      <c r="F13">
        <v>4.3985171108698796E-2</v>
      </c>
      <c r="G13">
        <v>9.7331707935637723E-2</v>
      </c>
      <c r="H13">
        <v>0.19108770274590378</v>
      </c>
      <c r="I13">
        <v>5.2049545065944162E-2</v>
      </c>
      <c r="J13">
        <v>0.15616668703227479</v>
      </c>
      <c r="K13">
        <v>0</v>
      </c>
      <c r="L13">
        <f t="shared" si="1"/>
        <v>1.0000000000000002</v>
      </c>
      <c r="P13" t="s">
        <v>166</v>
      </c>
      <c r="Q13">
        <f t="shared" si="2"/>
        <v>0</v>
      </c>
      <c r="R13">
        <f t="shared" si="3"/>
        <v>0</v>
      </c>
      <c r="S13">
        <f t="shared" si="4"/>
        <v>0</v>
      </c>
      <c r="T13">
        <f t="shared" si="5"/>
        <v>0</v>
      </c>
      <c r="U13">
        <f t="shared" si="6"/>
        <v>0</v>
      </c>
      <c r="V13">
        <f t="shared" si="7"/>
        <v>0</v>
      </c>
      <c r="W13">
        <f t="shared" si="8"/>
        <v>0</v>
      </c>
      <c r="X13">
        <f t="shared" si="9"/>
        <v>0</v>
      </c>
      <c r="Y13">
        <v>0</v>
      </c>
      <c r="Z13">
        <f t="shared" si="0"/>
        <v>0</v>
      </c>
    </row>
    <row r="14" spans="1:26" x14ac:dyDescent="0.15">
      <c r="B14" t="s">
        <v>167</v>
      </c>
      <c r="C14">
        <v>6.2426190634723981E-2</v>
      </c>
      <c r="D14">
        <v>0.20343671412315995</v>
      </c>
      <c r="E14">
        <v>0.19351628135365687</v>
      </c>
      <c r="F14">
        <v>4.3985171108698796E-2</v>
      </c>
      <c r="G14">
        <v>9.7331707935637723E-2</v>
      </c>
      <c r="H14">
        <v>0.19108770274590378</v>
      </c>
      <c r="I14">
        <v>5.2049545065944162E-2</v>
      </c>
      <c r="J14">
        <v>0.15616668703227479</v>
      </c>
      <c r="K14">
        <v>713.73059999999998</v>
      </c>
      <c r="L14">
        <f t="shared" si="1"/>
        <v>1.0000000000000002</v>
      </c>
      <c r="P14" t="s">
        <v>167</v>
      </c>
      <c r="Q14">
        <f t="shared" si="2"/>
        <v>44.555482497435925</v>
      </c>
      <c r="R14">
        <f t="shared" si="3"/>
        <v>145.19900803315142</v>
      </c>
      <c r="S14">
        <f t="shared" si="4"/>
        <v>138.11849160031431</v>
      </c>
      <c r="T14">
        <f t="shared" si="5"/>
        <v>31.393562566514255</v>
      </c>
      <c r="U14">
        <f t="shared" si="6"/>
        <v>69.468618303927471</v>
      </c>
      <c r="V14">
        <f t="shared" si="7"/>
        <v>136.38514073345556</v>
      </c>
      <c r="W14">
        <f t="shared" si="8"/>
        <v>37.149353029643365</v>
      </c>
      <c r="X14">
        <f t="shared" si="9"/>
        <v>111.46094323555771</v>
      </c>
      <c r="Y14">
        <v>713.73059999999998</v>
      </c>
      <c r="Z14">
        <f t="shared" si="0"/>
        <v>713.73059999999998</v>
      </c>
    </row>
    <row r="15" spans="1:26" x14ac:dyDescent="0.15">
      <c r="B15" t="s">
        <v>168</v>
      </c>
      <c r="C15">
        <v>6.2426190634723981E-2</v>
      </c>
      <c r="D15">
        <v>0.20343671412315995</v>
      </c>
      <c r="E15">
        <v>0.19351628135365687</v>
      </c>
      <c r="F15">
        <v>4.3985171108698796E-2</v>
      </c>
      <c r="G15">
        <v>9.7331707935637723E-2</v>
      </c>
      <c r="H15">
        <v>0.19108770274590378</v>
      </c>
      <c r="I15">
        <v>5.2049545065944162E-2</v>
      </c>
      <c r="J15">
        <v>0.15616668703227479</v>
      </c>
      <c r="K15">
        <v>624.06150000000002</v>
      </c>
      <c r="L15">
        <f t="shared" si="1"/>
        <v>1.0000000000000002</v>
      </c>
      <c r="P15" t="s">
        <v>168</v>
      </c>
      <c r="Q15">
        <f t="shared" si="2"/>
        <v>38.957782166791802</v>
      </c>
      <c r="R15">
        <f t="shared" si="3"/>
        <v>126.95702097077039</v>
      </c>
      <c r="S15">
        <f t="shared" si="4"/>
        <v>120.76606081598514</v>
      </c>
      <c r="T15">
        <f t="shared" si="5"/>
        <v>27.449451859851234</v>
      </c>
      <c r="U15">
        <f t="shared" si="6"/>
        <v>60.740971651875981</v>
      </c>
      <c r="V15">
        <f t="shared" si="7"/>
        <v>119.25047840716283</v>
      </c>
      <c r="W15">
        <f t="shared" si="8"/>
        <v>32.482117168170717</v>
      </c>
      <c r="X15">
        <f t="shared" si="9"/>
        <v>97.457616959391956</v>
      </c>
      <c r="Y15">
        <v>624.06150000000002</v>
      </c>
      <c r="Z15">
        <f t="shared" si="0"/>
        <v>624.06150000000014</v>
      </c>
    </row>
    <row r="16" spans="1:26" x14ac:dyDescent="0.15">
      <c r="B16" t="s">
        <v>169</v>
      </c>
      <c r="C16">
        <v>6.2426190634723981E-2</v>
      </c>
      <c r="D16">
        <v>0.20343671412315995</v>
      </c>
      <c r="E16">
        <v>0.19351628135365687</v>
      </c>
      <c r="F16">
        <v>4.3985171108698796E-2</v>
      </c>
      <c r="G16">
        <v>9.7331707935637723E-2</v>
      </c>
      <c r="H16">
        <v>0.19108770274590378</v>
      </c>
      <c r="I16">
        <v>5.2049545065944162E-2</v>
      </c>
      <c r="J16">
        <v>0.15616668703227479</v>
      </c>
      <c r="K16">
        <v>127.41500000000001</v>
      </c>
      <c r="L16">
        <f t="shared" si="1"/>
        <v>1.0000000000000002</v>
      </c>
      <c r="P16" t="s">
        <v>169</v>
      </c>
      <c r="Q16">
        <f t="shared" si="2"/>
        <v>7.9540330797233567</v>
      </c>
      <c r="R16">
        <f t="shared" si="3"/>
        <v>25.920888930002427</v>
      </c>
      <c r="S16">
        <f t="shared" si="4"/>
        <v>24.656876988676192</v>
      </c>
      <c r="T16">
        <f t="shared" si="5"/>
        <v>5.6043705768148575</v>
      </c>
      <c r="U16">
        <f t="shared" si="6"/>
        <v>12.401519566619282</v>
      </c>
      <c r="V16">
        <f t="shared" si="7"/>
        <v>24.347439645369331</v>
      </c>
      <c r="W16">
        <f t="shared" si="8"/>
        <v>6.6318927845772757</v>
      </c>
      <c r="X16">
        <f t="shared" si="9"/>
        <v>19.897978428217293</v>
      </c>
      <c r="Y16">
        <v>127.41500000000001</v>
      </c>
      <c r="Z16">
        <f t="shared" si="0"/>
        <v>127.41500000000002</v>
      </c>
    </row>
    <row r="17" spans="2:26" x14ac:dyDescent="0.15">
      <c r="B17" t="s">
        <v>170</v>
      </c>
      <c r="C17">
        <v>6.2426190634723981E-2</v>
      </c>
      <c r="D17">
        <v>0.20343671412315995</v>
      </c>
      <c r="E17">
        <v>0.19351628135365687</v>
      </c>
      <c r="F17">
        <v>4.3985171108698796E-2</v>
      </c>
      <c r="G17">
        <v>9.7331707935637723E-2</v>
      </c>
      <c r="H17">
        <v>0.19108770274590378</v>
      </c>
      <c r="I17">
        <v>5.2049545065944162E-2</v>
      </c>
      <c r="J17">
        <v>0.15616668703227479</v>
      </c>
      <c r="K17">
        <v>2.3826550000000002</v>
      </c>
      <c r="L17">
        <f t="shared" si="1"/>
        <v>1.0000000000000002</v>
      </c>
      <c r="P17" t="s">
        <v>170</v>
      </c>
      <c r="Q17">
        <f t="shared" si="2"/>
        <v>0.14874007524677829</v>
      </c>
      <c r="R17">
        <f t="shared" si="3"/>
        <v>0.48471950408911768</v>
      </c>
      <c r="S17">
        <f t="shared" si="4"/>
        <v>0.46108253534869736</v>
      </c>
      <c r="T17">
        <f t="shared" si="5"/>
        <v>0.10480148786799674</v>
      </c>
      <c r="U17">
        <f t="shared" si="6"/>
        <v>0.23190788057138692</v>
      </c>
      <c r="V17">
        <f t="shared" si="7"/>
        <v>0.45529607038604142</v>
      </c>
      <c r="W17">
        <f t="shared" si="8"/>
        <v>0.1240161087990972</v>
      </c>
      <c r="X17">
        <f t="shared" si="9"/>
        <v>0.3720913376908847</v>
      </c>
      <c r="Y17">
        <v>2.3826550000000002</v>
      </c>
      <c r="Z17">
        <f t="shared" si="0"/>
        <v>2.3826550000000006</v>
      </c>
    </row>
    <row r="18" spans="2:26" x14ac:dyDescent="0.15">
      <c r="B18" t="s">
        <v>171</v>
      </c>
      <c r="C18">
        <v>6.2426190634723981E-2</v>
      </c>
      <c r="D18">
        <v>0.20343671412315995</v>
      </c>
      <c r="E18">
        <v>0.19351628135365687</v>
      </c>
      <c r="F18">
        <v>4.3985171108698796E-2</v>
      </c>
      <c r="G18">
        <v>9.7331707935637723E-2</v>
      </c>
      <c r="H18">
        <v>0.19108770274590378</v>
      </c>
      <c r="I18">
        <v>5.2049545065944162E-2</v>
      </c>
      <c r="J18">
        <v>0.15616668703227479</v>
      </c>
      <c r="K18">
        <v>0</v>
      </c>
      <c r="L18">
        <f t="shared" si="1"/>
        <v>1.0000000000000002</v>
      </c>
      <c r="P18" t="s">
        <v>171</v>
      </c>
      <c r="Q18">
        <f t="shared" si="2"/>
        <v>0</v>
      </c>
      <c r="R18">
        <f t="shared" si="3"/>
        <v>0</v>
      </c>
      <c r="S18">
        <f t="shared" si="4"/>
        <v>0</v>
      </c>
      <c r="T18">
        <f t="shared" si="5"/>
        <v>0</v>
      </c>
      <c r="U18">
        <f t="shared" si="6"/>
        <v>0</v>
      </c>
      <c r="V18">
        <f t="shared" si="7"/>
        <v>0</v>
      </c>
      <c r="W18">
        <f t="shared" si="8"/>
        <v>0</v>
      </c>
      <c r="X18">
        <f t="shared" si="9"/>
        <v>0</v>
      </c>
      <c r="Y18">
        <v>0</v>
      </c>
      <c r="Z18">
        <f t="shared" si="0"/>
        <v>0</v>
      </c>
    </row>
    <row r="19" spans="2:26" x14ac:dyDescent="0.15">
      <c r="B19" t="s">
        <v>172</v>
      </c>
      <c r="C19">
        <v>6.2426190634723981E-2</v>
      </c>
      <c r="D19">
        <v>0.20343671412315995</v>
      </c>
      <c r="E19">
        <v>0.19351628135365687</v>
      </c>
      <c r="F19">
        <v>4.3985171108698796E-2</v>
      </c>
      <c r="G19">
        <v>9.7331707935637723E-2</v>
      </c>
      <c r="H19">
        <v>0.19108770274590378</v>
      </c>
      <c r="I19">
        <v>5.2049545065944162E-2</v>
      </c>
      <c r="J19">
        <v>0.15616668703227479</v>
      </c>
      <c r="K19">
        <v>176.61760000000001</v>
      </c>
      <c r="L19">
        <f t="shared" si="1"/>
        <v>1.0000000000000002</v>
      </c>
      <c r="P19" t="s">
        <v>172</v>
      </c>
      <c r="Q19">
        <f t="shared" si="2"/>
        <v>11.025563967047427</v>
      </c>
      <c r="R19">
        <f t="shared" si="3"/>
        <v>35.930504200318616</v>
      </c>
      <c r="S19">
        <f t="shared" si="4"/>
        <v>34.178381173607626</v>
      </c>
      <c r="T19">
        <f t="shared" si="5"/>
        <v>7.7685553568077212</v>
      </c>
      <c r="U19">
        <f t="shared" si="6"/>
        <v>17.190492659493291</v>
      </c>
      <c r="V19">
        <f t="shared" si="7"/>
        <v>33.749451448494938</v>
      </c>
      <c r="W19">
        <f t="shared" si="8"/>
        <v>9.1928657306388999</v>
      </c>
      <c r="X19">
        <f t="shared" si="9"/>
        <v>27.581785463591498</v>
      </c>
      <c r="Y19">
        <v>176.61760000000001</v>
      </c>
      <c r="Z19">
        <f t="shared" si="0"/>
        <v>176.61760000000001</v>
      </c>
    </row>
    <row r="20" spans="2:26" x14ac:dyDescent="0.15">
      <c r="B20" t="s">
        <v>173</v>
      </c>
      <c r="C20">
        <v>6.2426190634723981E-2</v>
      </c>
      <c r="D20">
        <v>0.20343671412315995</v>
      </c>
      <c r="E20">
        <v>0.19351628135365687</v>
      </c>
      <c r="F20">
        <v>4.3985171108698796E-2</v>
      </c>
      <c r="G20">
        <v>9.7331707935637723E-2</v>
      </c>
      <c r="H20">
        <v>0.19108770274590378</v>
      </c>
      <c r="I20">
        <v>5.2049545065944162E-2</v>
      </c>
      <c r="J20">
        <v>0.15616668703227479</v>
      </c>
      <c r="K20">
        <v>719.78809999999999</v>
      </c>
      <c r="L20">
        <f t="shared" si="1"/>
        <v>1.0000000000000002</v>
      </c>
      <c r="P20" t="s">
        <v>173</v>
      </c>
      <c r="Q20">
        <f t="shared" si="2"/>
        <v>44.933629147205771</v>
      </c>
      <c r="R20">
        <f t="shared" si="3"/>
        <v>146.43132592895245</v>
      </c>
      <c r="S20">
        <f t="shared" si="4"/>
        <v>139.2907164746141</v>
      </c>
      <c r="T20">
        <f t="shared" si="5"/>
        <v>31.660002740505199</v>
      </c>
      <c r="U20">
        <f t="shared" si="6"/>
        <v>70.058205124747602</v>
      </c>
      <c r="V20">
        <f t="shared" si="7"/>
        <v>137.54265449283886</v>
      </c>
      <c r="W20">
        <f t="shared" si="8"/>
        <v>37.46464314888032</v>
      </c>
      <c r="X20">
        <f t="shared" si="9"/>
        <v>112.4069229422557</v>
      </c>
      <c r="Y20">
        <v>719.78809999999999</v>
      </c>
      <c r="Z20">
        <f t="shared" si="0"/>
        <v>719.7881000000001</v>
      </c>
    </row>
    <row r="21" spans="2:26" x14ac:dyDescent="0.15">
      <c r="B21" t="s">
        <v>174</v>
      </c>
      <c r="C21">
        <v>6.2426190634723981E-2</v>
      </c>
      <c r="D21">
        <v>0.20343671412315995</v>
      </c>
      <c r="E21">
        <v>0.19351628135365687</v>
      </c>
      <c r="F21">
        <v>4.3985171108698796E-2</v>
      </c>
      <c r="G21">
        <v>9.7331707935637723E-2</v>
      </c>
      <c r="H21">
        <v>0.19108770274590378</v>
      </c>
      <c r="I21">
        <v>5.2049545065944162E-2</v>
      </c>
      <c r="J21">
        <v>0.15616668703227479</v>
      </c>
      <c r="K21">
        <v>2275.5129999999999</v>
      </c>
      <c r="L21">
        <f t="shared" si="1"/>
        <v>1.0000000000000002</v>
      </c>
      <c r="P21" t="s">
        <v>174</v>
      </c>
      <c r="Q21">
        <f t="shared" si="2"/>
        <v>142.05160832979266</v>
      </c>
      <c r="R21">
        <f t="shared" si="3"/>
        <v>462.92288766453402</v>
      </c>
      <c r="S21">
        <f t="shared" si="4"/>
        <v>440.34881393190381</v>
      </c>
      <c r="T21">
        <f t="shared" si="5"/>
        <v>100.08882866506852</v>
      </c>
      <c r="U21">
        <f t="shared" si="6"/>
        <v>221.4795667197468</v>
      </c>
      <c r="V21">
        <f t="shared" si="7"/>
        <v>434.82255173843976</v>
      </c>
      <c r="W21">
        <f t="shared" si="8"/>
        <v>118.4394164416418</v>
      </c>
      <c r="X21">
        <f t="shared" si="9"/>
        <v>355.3593265088727</v>
      </c>
      <c r="Y21">
        <v>2275.5129999999999</v>
      </c>
      <c r="Z21">
        <f t="shared" si="0"/>
        <v>2275.5129999999999</v>
      </c>
    </row>
    <row r="22" spans="2:26" x14ac:dyDescent="0.15">
      <c r="B22" t="s">
        <v>175</v>
      </c>
      <c r="C22">
        <v>6.1911058234815054E-2</v>
      </c>
      <c r="D22">
        <v>0.19973117752986236</v>
      </c>
      <c r="E22">
        <v>0.16266095091564764</v>
      </c>
      <c r="F22">
        <v>4.4724362269757352E-2</v>
      </c>
      <c r="G22">
        <v>0.10976846209316805</v>
      </c>
      <c r="H22">
        <v>0.20188557962978904</v>
      </c>
      <c r="I22">
        <v>6.0807011829598578E-2</v>
      </c>
      <c r="J22">
        <v>0.15851139749736196</v>
      </c>
      <c r="K22">
        <v>19677.91</v>
      </c>
      <c r="L22">
        <f t="shared" si="1"/>
        <v>1</v>
      </c>
      <c r="P22" t="s">
        <v>175</v>
      </c>
      <c r="Q22">
        <f t="shared" si="2"/>
        <v>1218.2802319494494</v>
      </c>
      <c r="R22">
        <f t="shared" si="3"/>
        <v>3930.2921356266538</v>
      </c>
      <c r="S22">
        <f t="shared" si="4"/>
        <v>3200.8275526325319</v>
      </c>
      <c r="T22">
        <f t="shared" si="5"/>
        <v>880.0819755516809</v>
      </c>
      <c r="U22">
        <f t="shared" si="6"/>
        <v>2160.0139179077723</v>
      </c>
      <c r="V22">
        <f t="shared" si="7"/>
        <v>3972.686266252822</v>
      </c>
      <c r="W22">
        <f t="shared" si="8"/>
        <v>1196.5549061517761</v>
      </c>
      <c r="X22">
        <f t="shared" si="9"/>
        <v>3119.1730139273136</v>
      </c>
      <c r="Y22">
        <v>19677.91</v>
      </c>
      <c r="Z22">
        <f t="shared" si="0"/>
        <v>19677.91</v>
      </c>
    </row>
    <row r="23" spans="2:26" x14ac:dyDescent="0.15">
      <c r="B23" t="s">
        <v>176</v>
      </c>
      <c r="C23">
        <v>6.1911058234815054E-2</v>
      </c>
      <c r="D23">
        <v>0.19973117752986236</v>
      </c>
      <c r="E23">
        <v>0.16266095091564764</v>
      </c>
      <c r="F23">
        <v>4.4724362269757352E-2</v>
      </c>
      <c r="G23">
        <v>0.10976846209316805</v>
      </c>
      <c r="H23">
        <v>0.20188557962978904</v>
      </c>
      <c r="I23">
        <v>6.0807011829598578E-2</v>
      </c>
      <c r="J23">
        <v>0.15851139749736196</v>
      </c>
      <c r="K23">
        <v>51772.03</v>
      </c>
      <c r="L23">
        <f t="shared" si="1"/>
        <v>1</v>
      </c>
      <c r="P23" t="s">
        <v>176</v>
      </c>
      <c r="Q23">
        <f t="shared" si="2"/>
        <v>3205.261164264592</v>
      </c>
      <c r="R23">
        <f t="shared" si="3"/>
        <v>10340.488515011361</v>
      </c>
      <c r="S23">
        <f t="shared" si="4"/>
        <v>8421.2876306334365</v>
      </c>
      <c r="T23">
        <f t="shared" si="5"/>
        <v>2315.4710251607457</v>
      </c>
      <c r="U23">
        <f t="shared" si="6"/>
        <v>5682.9361125413589</v>
      </c>
      <c r="V23">
        <f t="shared" si="7"/>
        <v>10452.026285160826</v>
      </c>
      <c r="W23">
        <f t="shared" si="8"/>
        <v>3148.1024406523325</v>
      </c>
      <c r="X23">
        <f t="shared" si="9"/>
        <v>8206.4568265753478</v>
      </c>
      <c r="Y23">
        <v>51772.03</v>
      </c>
      <c r="Z23">
        <f t="shared" si="0"/>
        <v>51772.030000000006</v>
      </c>
    </row>
    <row r="24" spans="2:26" x14ac:dyDescent="0.15">
      <c r="B24" t="s">
        <v>177</v>
      </c>
      <c r="C24">
        <v>6.1911058234815054E-2</v>
      </c>
      <c r="D24">
        <v>0.19973117752986236</v>
      </c>
      <c r="E24">
        <v>0.16266095091564764</v>
      </c>
      <c r="F24">
        <v>4.4724362269757352E-2</v>
      </c>
      <c r="G24">
        <v>0.10976846209316805</v>
      </c>
      <c r="H24">
        <v>0.20188557962978904</v>
      </c>
      <c r="I24">
        <v>6.0807011829598578E-2</v>
      </c>
      <c r="J24">
        <v>0.15851139749736196</v>
      </c>
      <c r="K24">
        <v>61677.59</v>
      </c>
      <c r="L24">
        <f t="shared" si="1"/>
        <v>1</v>
      </c>
      <c r="P24" t="s">
        <v>177</v>
      </c>
      <c r="Q24">
        <f t="shared" si="2"/>
        <v>3818.5248662730464</v>
      </c>
      <c r="R24">
        <f t="shared" si="3"/>
        <v>12318.937677904063</v>
      </c>
      <c r="S24">
        <f t="shared" si="4"/>
        <v>10032.535439585439</v>
      </c>
      <c r="T24">
        <f t="shared" si="5"/>
        <v>2758.4908790855634</v>
      </c>
      <c r="U24">
        <f t="shared" si="6"/>
        <v>6770.2541999129608</v>
      </c>
      <c r="V24">
        <f t="shared" si="7"/>
        <v>12451.816007318479</v>
      </c>
      <c r="W24">
        <f t="shared" si="8"/>
        <v>3750.4299447511307</v>
      </c>
      <c r="X24">
        <f t="shared" si="9"/>
        <v>9776.6009851693161</v>
      </c>
      <c r="Y24">
        <v>61677.59</v>
      </c>
      <c r="Z24">
        <f t="shared" si="0"/>
        <v>61677.59</v>
      </c>
    </row>
    <row r="25" spans="2:26" x14ac:dyDescent="0.15">
      <c r="B25" t="s">
        <v>178</v>
      </c>
      <c r="C25">
        <v>5.2563536867560656E-2</v>
      </c>
      <c r="D25">
        <v>0.26095284293554211</v>
      </c>
      <c r="E25">
        <v>0.1172834686718745</v>
      </c>
      <c r="F25">
        <v>3.757742913964416E-2</v>
      </c>
      <c r="G25">
        <v>0.15256499995329301</v>
      </c>
      <c r="H25">
        <v>0.1082966403308825</v>
      </c>
      <c r="I25">
        <v>6.6748515634411421E-2</v>
      </c>
      <c r="J25">
        <v>0.20401256646679164</v>
      </c>
      <c r="K25">
        <v>1896.9269999999999</v>
      </c>
      <c r="L25">
        <f t="shared" si="1"/>
        <v>1</v>
      </c>
      <c r="P25" t="s">
        <v>178</v>
      </c>
      <c r="Q25">
        <f t="shared" si="2"/>
        <v>99.709192299571228</v>
      </c>
      <c r="R25">
        <f t="shared" si="3"/>
        <v>495.00849349118909</v>
      </c>
      <c r="S25">
        <f t="shared" si="4"/>
        <v>222.47817837733288</v>
      </c>
      <c r="T25">
        <f t="shared" si="5"/>
        <v>71.281639925577778</v>
      </c>
      <c r="U25">
        <f t="shared" si="6"/>
        <v>289.40466766640026</v>
      </c>
      <c r="V25">
        <f t="shared" si="7"/>
        <v>205.43082105293993</v>
      </c>
      <c r="W25">
        <f t="shared" si="8"/>
        <v>126.61706151683714</v>
      </c>
      <c r="X25">
        <f t="shared" si="9"/>
        <v>386.99694567015166</v>
      </c>
      <c r="Y25">
        <v>1896.9269999999999</v>
      </c>
      <c r="Z25">
        <f t="shared" si="0"/>
        <v>1896.9270000000001</v>
      </c>
    </row>
    <row r="26" spans="2:26" x14ac:dyDescent="0.15">
      <c r="B26" t="s">
        <v>179</v>
      </c>
      <c r="C26">
        <v>5.2563536867560656E-2</v>
      </c>
      <c r="D26">
        <v>0.26095284293554211</v>
      </c>
      <c r="E26">
        <v>0.1172834686718745</v>
      </c>
      <c r="F26">
        <v>3.757742913964416E-2</v>
      </c>
      <c r="G26">
        <v>0.15256499995329301</v>
      </c>
      <c r="H26">
        <v>0.1082966403308825</v>
      </c>
      <c r="I26">
        <v>6.6748515634411421E-2</v>
      </c>
      <c r="J26">
        <v>0.20401256646679164</v>
      </c>
      <c r="K26">
        <v>3134.0630000000001</v>
      </c>
      <c r="L26">
        <f t="shared" si="1"/>
        <v>1</v>
      </c>
      <c r="P26" t="s">
        <v>179</v>
      </c>
      <c r="Q26">
        <f t="shared" si="2"/>
        <v>164.73743604575776</v>
      </c>
      <c r="R26">
        <f t="shared" si="3"/>
        <v>817.84264978909391</v>
      </c>
      <c r="S26">
        <f t="shared" si="4"/>
        <v>367.573779676181</v>
      </c>
      <c r="T26">
        <f t="shared" si="5"/>
        <v>117.77003030168059</v>
      </c>
      <c r="U26">
        <f t="shared" si="6"/>
        <v>478.14832144861737</v>
      </c>
      <c r="V26">
        <f t="shared" si="7"/>
        <v>339.40849348532663</v>
      </c>
      <c r="W26">
        <f t="shared" si="8"/>
        <v>209.19405315473037</v>
      </c>
      <c r="X26">
        <f t="shared" si="9"/>
        <v>639.38823609861242</v>
      </c>
      <c r="Y26">
        <v>3134.0630000000001</v>
      </c>
      <c r="Z26">
        <f t="shared" si="0"/>
        <v>3134.0630000000001</v>
      </c>
    </row>
    <row r="27" spans="2:26" x14ac:dyDescent="0.15">
      <c r="B27" t="s">
        <v>180</v>
      </c>
      <c r="C27">
        <v>5.1395362181125184E-2</v>
      </c>
      <c r="D27">
        <v>0.2013706646663026</v>
      </c>
      <c r="E27">
        <v>0.17105558595602272</v>
      </c>
      <c r="F27">
        <v>4.5811681434114584E-2</v>
      </c>
      <c r="G27">
        <v>0.12045003943089036</v>
      </c>
      <c r="H27">
        <v>0.16964218893401375</v>
      </c>
      <c r="I27">
        <v>6.4435324238884872E-2</v>
      </c>
      <c r="J27">
        <v>0.17583915315864596</v>
      </c>
      <c r="K27">
        <v>111478.1</v>
      </c>
      <c r="L27">
        <f t="shared" si="1"/>
        <v>1</v>
      </c>
      <c r="P27" t="s">
        <v>180</v>
      </c>
      <c r="Q27">
        <f t="shared" si="2"/>
        <v>5729.4573247636918</v>
      </c>
      <c r="R27">
        <f t="shared" si="3"/>
        <v>22448.419092736549</v>
      </c>
      <c r="S27">
        <f t="shared" si="4"/>
        <v>19068.951716764095</v>
      </c>
      <c r="T27">
        <f t="shared" si="5"/>
        <v>5106.9992040803691</v>
      </c>
      <c r="U27">
        <f t="shared" si="6"/>
        <v>13427.541540680739</v>
      </c>
      <c r="V27">
        <f t="shared" si="7"/>
        <v>18911.388902204879</v>
      </c>
      <c r="W27">
        <f t="shared" si="8"/>
        <v>7183.1275190348324</v>
      </c>
      <c r="X27">
        <f t="shared" si="9"/>
        <v>19602.21469973485</v>
      </c>
      <c r="Y27">
        <v>111478.1</v>
      </c>
      <c r="Z27">
        <f t="shared" si="0"/>
        <v>111478.1</v>
      </c>
    </row>
    <row r="28" spans="2:26" x14ac:dyDescent="0.15">
      <c r="B28" t="s">
        <v>181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f t="shared" si="1"/>
        <v>0</v>
      </c>
      <c r="P28" t="s">
        <v>181</v>
      </c>
      <c r="Q28">
        <f t="shared" si="2"/>
        <v>0</v>
      </c>
      <c r="R28">
        <f t="shared" si="3"/>
        <v>0</v>
      </c>
      <c r="S28">
        <f t="shared" si="4"/>
        <v>0</v>
      </c>
      <c r="T28">
        <f t="shared" si="5"/>
        <v>0</v>
      </c>
      <c r="U28">
        <f t="shared" si="6"/>
        <v>0</v>
      </c>
      <c r="V28">
        <f t="shared" si="7"/>
        <v>0</v>
      </c>
      <c r="W28">
        <f t="shared" si="8"/>
        <v>0</v>
      </c>
      <c r="X28">
        <f t="shared" si="9"/>
        <v>0</v>
      </c>
      <c r="Y28">
        <v>0</v>
      </c>
      <c r="Z28">
        <f t="shared" si="0"/>
        <v>0</v>
      </c>
    </row>
    <row r="29" spans="2:26" x14ac:dyDescent="0.15">
      <c r="B29" t="s">
        <v>182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f t="shared" si="1"/>
        <v>0</v>
      </c>
      <c r="P29" t="s">
        <v>182</v>
      </c>
      <c r="Q29">
        <f t="shared" si="2"/>
        <v>0</v>
      </c>
      <c r="R29">
        <f t="shared" si="3"/>
        <v>0</v>
      </c>
      <c r="S29">
        <f t="shared" si="4"/>
        <v>0</v>
      </c>
      <c r="T29">
        <f t="shared" si="5"/>
        <v>0</v>
      </c>
      <c r="U29">
        <f t="shared" si="6"/>
        <v>0</v>
      </c>
      <c r="V29">
        <f t="shared" si="7"/>
        <v>0</v>
      </c>
      <c r="W29">
        <f t="shared" si="8"/>
        <v>0</v>
      </c>
      <c r="X29">
        <f t="shared" si="9"/>
        <v>0</v>
      </c>
      <c r="Y29">
        <v>0</v>
      </c>
      <c r="Z29">
        <f t="shared" si="0"/>
        <v>0</v>
      </c>
    </row>
    <row r="30" spans="2:26" x14ac:dyDescent="0.15">
      <c r="B30" t="s">
        <v>183</v>
      </c>
      <c r="C30">
        <v>2.0604139594186478E-2</v>
      </c>
      <c r="D30">
        <v>0.11936830406490284</v>
      </c>
      <c r="E30">
        <v>0.14583286932228626</v>
      </c>
      <c r="F30">
        <v>4.0192835696963698E-2</v>
      </c>
      <c r="G30">
        <v>0.17324786950901916</v>
      </c>
      <c r="H30">
        <v>0.19952537159808992</v>
      </c>
      <c r="I30">
        <v>4.0960347835902799E-2</v>
      </c>
      <c r="J30">
        <v>0.26026826237864892</v>
      </c>
      <c r="K30">
        <v>1011.376</v>
      </c>
      <c r="L30">
        <f t="shared" si="1"/>
        <v>1.0000000000000002</v>
      </c>
      <c r="P30" t="s">
        <v>183</v>
      </c>
      <c r="Q30">
        <f t="shared" si="2"/>
        <v>20.838532286209944</v>
      </c>
      <c r="R30">
        <f t="shared" si="3"/>
        <v>120.72623789194517</v>
      </c>
      <c r="S30">
        <f t="shared" si="4"/>
        <v>147.49186404369658</v>
      </c>
      <c r="T30">
        <f t="shared" si="5"/>
        <v>40.650069395852356</v>
      </c>
      <c r="U30">
        <f t="shared" si="6"/>
        <v>175.21873727255377</v>
      </c>
      <c r="V30">
        <f t="shared" si="7"/>
        <v>201.79517222538979</v>
      </c>
      <c r="W30">
        <f t="shared" si="8"/>
        <v>41.42631275288403</v>
      </c>
      <c r="X30">
        <f t="shared" si="9"/>
        <v>263.22907413146839</v>
      </c>
      <c r="Y30">
        <v>1011.376</v>
      </c>
      <c r="Z30">
        <f t="shared" si="0"/>
        <v>1011.3760000000002</v>
      </c>
    </row>
    <row r="31" spans="2:26" x14ac:dyDescent="0.15">
      <c r="B31" t="s">
        <v>184</v>
      </c>
      <c r="C31">
        <v>7.154600308702122E-2</v>
      </c>
      <c r="D31">
        <v>0.22167905571640389</v>
      </c>
      <c r="E31">
        <v>0.13709917448660211</v>
      </c>
      <c r="F31">
        <v>4.0055208237074397E-2</v>
      </c>
      <c r="G31">
        <v>0.1028485927038631</v>
      </c>
      <c r="H31">
        <v>0.19298583102029493</v>
      </c>
      <c r="I31">
        <v>6.0939067482316714E-2</v>
      </c>
      <c r="J31">
        <v>0.17284706726642379</v>
      </c>
      <c r="K31">
        <v>80301.38</v>
      </c>
      <c r="L31">
        <f t="shared" si="1"/>
        <v>1.0000000000000002</v>
      </c>
      <c r="P31" t="s">
        <v>184</v>
      </c>
      <c r="Q31">
        <f t="shared" si="2"/>
        <v>5745.2427813720642</v>
      </c>
      <c r="R31">
        <f t="shared" si="3"/>
        <v>17801.134091124124</v>
      </c>
      <c r="S31">
        <f t="shared" si="4"/>
        <v>11009.252908134942</v>
      </c>
      <c r="T31">
        <f t="shared" si="5"/>
        <v>3216.4884976244416</v>
      </c>
      <c r="U31">
        <f t="shared" si="6"/>
        <v>8258.8839251781392</v>
      </c>
      <c r="V31">
        <f t="shared" si="7"/>
        <v>15497.028551376492</v>
      </c>
      <c r="W31">
        <f t="shared" si="8"/>
        <v>4893.4912147431578</v>
      </c>
      <c r="X31">
        <f t="shared" si="9"/>
        <v>13879.85803044666</v>
      </c>
      <c r="Y31">
        <v>80301.38</v>
      </c>
      <c r="Z31">
        <f t="shared" si="0"/>
        <v>80301.380000000019</v>
      </c>
    </row>
    <row r="32" spans="2:26" x14ac:dyDescent="0.15">
      <c r="B32" t="s">
        <v>185</v>
      </c>
      <c r="C32">
        <v>7.154600308702122E-2</v>
      </c>
      <c r="D32">
        <v>0.22167905571640389</v>
      </c>
      <c r="E32">
        <v>0.13709917448660211</v>
      </c>
      <c r="F32">
        <v>4.0055208237074397E-2</v>
      </c>
      <c r="G32">
        <v>0.1028485927038631</v>
      </c>
      <c r="H32">
        <v>0.19298583102029493</v>
      </c>
      <c r="I32">
        <v>6.0939067482316714E-2</v>
      </c>
      <c r="J32">
        <v>0.17284706726642379</v>
      </c>
      <c r="K32">
        <v>17882.97</v>
      </c>
      <c r="L32">
        <f t="shared" si="1"/>
        <v>1.0000000000000002</v>
      </c>
      <c r="P32" t="s">
        <v>185</v>
      </c>
      <c r="Q32">
        <f t="shared" si="2"/>
        <v>1279.455026825108</v>
      </c>
      <c r="R32">
        <f t="shared" si="3"/>
        <v>3964.2799030047795</v>
      </c>
      <c r="S32">
        <f t="shared" si="4"/>
        <v>2451.740424368671</v>
      </c>
      <c r="T32">
        <f t="shared" si="5"/>
        <v>716.30608724735441</v>
      </c>
      <c r="U32">
        <f t="shared" si="6"/>
        <v>1839.2382978654027</v>
      </c>
      <c r="V32">
        <f t="shared" si="7"/>
        <v>3451.1598265610037</v>
      </c>
      <c r="W32">
        <f t="shared" si="8"/>
        <v>1089.7715156142453</v>
      </c>
      <c r="X32">
        <f t="shared" si="9"/>
        <v>3091.0189185134391</v>
      </c>
      <c r="Y32">
        <v>17882.97</v>
      </c>
      <c r="Z32">
        <f t="shared" si="0"/>
        <v>17882.970000000005</v>
      </c>
    </row>
    <row r="33" spans="2:26" x14ac:dyDescent="0.15">
      <c r="B33" t="s">
        <v>186</v>
      </c>
      <c r="C33">
        <v>7.154600308702122E-2</v>
      </c>
      <c r="D33">
        <v>0.22167905571640389</v>
      </c>
      <c r="E33">
        <v>0.13709917448660211</v>
      </c>
      <c r="F33">
        <v>4.0055208237074397E-2</v>
      </c>
      <c r="G33">
        <v>0.1028485927038631</v>
      </c>
      <c r="H33">
        <v>0.19298583102029493</v>
      </c>
      <c r="I33">
        <v>6.0939067482316714E-2</v>
      </c>
      <c r="J33">
        <v>0.17284706726642379</v>
      </c>
      <c r="K33">
        <v>196666.3</v>
      </c>
      <c r="L33">
        <f t="shared" si="1"/>
        <v>1.0000000000000002</v>
      </c>
      <c r="P33" t="s">
        <v>186</v>
      </c>
      <c r="Q33">
        <f t="shared" si="2"/>
        <v>14070.687706913041</v>
      </c>
      <c r="R33">
        <f t="shared" si="3"/>
        <v>43596.799675239003</v>
      </c>
      <c r="S33">
        <f t="shared" si="4"/>
        <v>26962.787379334433</v>
      </c>
      <c r="T33">
        <f t="shared" si="5"/>
        <v>7877.5095997149438</v>
      </c>
      <c r="U33">
        <f t="shared" si="6"/>
        <v>20226.852187275748</v>
      </c>
      <c r="V33">
        <f t="shared" si="7"/>
        <v>37953.809339186628</v>
      </c>
      <c r="W33">
        <f t="shared" si="8"/>
        <v>11984.660927197543</v>
      </c>
      <c r="X33">
        <f t="shared" si="9"/>
        <v>33993.193185138676</v>
      </c>
      <c r="Y33">
        <v>196666.3</v>
      </c>
      <c r="Z33">
        <f t="shared" si="0"/>
        <v>196666.30000000005</v>
      </c>
    </row>
    <row r="34" spans="2:26" x14ac:dyDescent="0.15">
      <c r="B34" t="s">
        <v>187</v>
      </c>
      <c r="C34">
        <v>7.154600308702122E-2</v>
      </c>
      <c r="D34">
        <v>0.22167905571640389</v>
      </c>
      <c r="E34">
        <v>0.13709917448660211</v>
      </c>
      <c r="F34">
        <v>4.0055208237074397E-2</v>
      </c>
      <c r="G34">
        <v>0.1028485927038631</v>
      </c>
      <c r="H34">
        <v>0.19298583102029493</v>
      </c>
      <c r="I34">
        <v>6.0939067482316714E-2</v>
      </c>
      <c r="J34">
        <v>0.17284706726642379</v>
      </c>
      <c r="K34">
        <v>58934.75</v>
      </c>
      <c r="L34">
        <f t="shared" si="1"/>
        <v>1.0000000000000002</v>
      </c>
      <c r="P34" t="s">
        <v>187</v>
      </c>
      <c r="Q34">
        <f t="shared" si="2"/>
        <v>4216.5458054328237</v>
      </c>
      <c r="R34">
        <f t="shared" si="3"/>
        <v>13064.599728882335</v>
      </c>
      <c r="S34">
        <f t="shared" si="4"/>
        <v>8079.9055735742741</v>
      </c>
      <c r="T34">
        <f t="shared" si="5"/>
        <v>2360.6436836499201</v>
      </c>
      <c r="U34">
        <f t="shared" si="6"/>
        <v>6061.3560988539957</v>
      </c>
      <c r="V34">
        <f t="shared" si="7"/>
        <v>11373.571704723327</v>
      </c>
      <c r="W34">
        <f t="shared" si="8"/>
        <v>3591.4287073034648</v>
      </c>
      <c r="X34">
        <f t="shared" si="9"/>
        <v>10186.69869757987</v>
      </c>
      <c r="Y34">
        <v>58934.75</v>
      </c>
      <c r="Z34">
        <f t="shared" si="0"/>
        <v>58934.750000000007</v>
      </c>
    </row>
    <row r="35" spans="2:26" x14ac:dyDescent="0.15">
      <c r="B35" t="s">
        <v>188</v>
      </c>
      <c r="C35">
        <v>7.154600308702122E-2</v>
      </c>
      <c r="D35">
        <v>0.22167905571640389</v>
      </c>
      <c r="E35">
        <v>0.13709917448660211</v>
      </c>
      <c r="F35">
        <v>4.0055208237074397E-2</v>
      </c>
      <c r="G35">
        <v>0.1028485927038631</v>
      </c>
      <c r="H35">
        <v>0.19298583102029493</v>
      </c>
      <c r="I35">
        <v>6.0939067482316714E-2</v>
      </c>
      <c r="J35">
        <v>0.17284706726642379</v>
      </c>
      <c r="K35">
        <v>9084.91</v>
      </c>
      <c r="L35">
        <f t="shared" si="1"/>
        <v>1.0000000000000002</v>
      </c>
      <c r="P35" t="s">
        <v>188</v>
      </c>
      <c r="Q35">
        <f t="shared" si="2"/>
        <v>649.98899890530993</v>
      </c>
      <c r="R35">
        <f t="shared" si="3"/>
        <v>2013.9342700685149</v>
      </c>
      <c r="S35">
        <f t="shared" si="4"/>
        <v>1245.5336612850763</v>
      </c>
      <c r="T35">
        <f t="shared" si="5"/>
        <v>363.89796186507954</v>
      </c>
      <c r="U35">
        <f t="shared" si="6"/>
        <v>934.37020834125281</v>
      </c>
      <c r="V35">
        <f t="shared" si="7"/>
        <v>1753.2589060945875</v>
      </c>
      <c r="W35">
        <f t="shared" si="8"/>
        <v>553.62594356077398</v>
      </c>
      <c r="X35">
        <f t="shared" si="9"/>
        <v>1570.3000498794061</v>
      </c>
      <c r="Y35">
        <v>9084.91</v>
      </c>
      <c r="Z35">
        <f t="shared" si="0"/>
        <v>9084.91</v>
      </c>
    </row>
    <row r="36" spans="2:26" x14ac:dyDescent="0.15">
      <c r="B36" t="s">
        <v>189</v>
      </c>
      <c r="C36">
        <v>7.154600308702122E-2</v>
      </c>
      <c r="D36">
        <v>0.22167905571640389</v>
      </c>
      <c r="E36">
        <v>0.13709917448660211</v>
      </c>
      <c r="F36">
        <v>4.0055208237074397E-2</v>
      </c>
      <c r="G36">
        <v>0.1028485927038631</v>
      </c>
      <c r="H36">
        <v>0.19298583102029493</v>
      </c>
      <c r="I36">
        <v>6.0939067482316714E-2</v>
      </c>
      <c r="J36">
        <v>0.17284706726642379</v>
      </c>
      <c r="K36">
        <v>82247.58</v>
      </c>
      <c r="L36">
        <f t="shared" si="1"/>
        <v>1.0000000000000002</v>
      </c>
      <c r="P36" t="s">
        <v>189</v>
      </c>
      <c r="Q36">
        <f t="shared" si="2"/>
        <v>5884.4856125800252</v>
      </c>
      <c r="R36">
        <f t="shared" si="3"/>
        <v>18232.565869359387</v>
      </c>
      <c r="S36">
        <f t="shared" si="4"/>
        <v>11276.075321520766</v>
      </c>
      <c r="T36">
        <f t="shared" si="5"/>
        <v>3294.4439438954355</v>
      </c>
      <c r="U36">
        <f t="shared" si="6"/>
        <v>8459.0478562983972</v>
      </c>
      <c r="V36">
        <f t="shared" si="7"/>
        <v>15872.617575708189</v>
      </c>
      <c r="W36">
        <f t="shared" si="8"/>
        <v>5012.0908278772422</v>
      </c>
      <c r="X36">
        <f t="shared" si="9"/>
        <v>14216.252992760572</v>
      </c>
      <c r="Y36">
        <v>82247.58</v>
      </c>
      <c r="Z36">
        <f t="shared" si="0"/>
        <v>82247.580000000016</v>
      </c>
    </row>
    <row r="37" spans="2:26" x14ac:dyDescent="0.15">
      <c r="B37" t="s">
        <v>190</v>
      </c>
      <c r="C37">
        <v>7.154600308702122E-2</v>
      </c>
      <c r="D37">
        <v>0.22167905571640389</v>
      </c>
      <c r="E37">
        <v>0.13709917448660211</v>
      </c>
      <c r="F37">
        <v>4.0055208237074397E-2</v>
      </c>
      <c r="G37">
        <v>0.1028485927038631</v>
      </c>
      <c r="H37">
        <v>0.19298583102029493</v>
      </c>
      <c r="I37">
        <v>6.0939067482316714E-2</v>
      </c>
      <c r="J37">
        <v>0.17284706726642379</v>
      </c>
      <c r="K37">
        <v>12462.09</v>
      </c>
      <c r="L37">
        <f t="shared" si="1"/>
        <v>1.0000000000000002</v>
      </c>
      <c r="P37" t="s">
        <v>190</v>
      </c>
      <c r="Q37">
        <f t="shared" si="2"/>
        <v>891.61272961073632</v>
      </c>
      <c r="R37">
        <f t="shared" si="3"/>
        <v>2762.5843434528397</v>
      </c>
      <c r="S37">
        <f t="shared" si="4"/>
        <v>1708.5422513777394</v>
      </c>
      <c r="T37">
        <f t="shared" si="5"/>
        <v>499.17161001916247</v>
      </c>
      <c r="U37">
        <f t="shared" si="6"/>
        <v>1281.7084186488853</v>
      </c>
      <c r="V37">
        <f t="shared" si="7"/>
        <v>2405.0067948997071</v>
      </c>
      <c r="W37">
        <f t="shared" si="8"/>
        <v>759.42814348070431</v>
      </c>
      <c r="X37">
        <f t="shared" si="9"/>
        <v>2154.0357085102273</v>
      </c>
      <c r="Y37">
        <v>12462.09</v>
      </c>
      <c r="Z37">
        <f t="shared" si="0"/>
        <v>12462.090000000002</v>
      </c>
    </row>
    <row r="38" spans="2:26" x14ac:dyDescent="0.15">
      <c r="B38" t="s">
        <v>191</v>
      </c>
      <c r="C38">
        <v>7.154600308702122E-2</v>
      </c>
      <c r="D38">
        <v>0.22167905571640389</v>
      </c>
      <c r="E38">
        <v>0.13709917448660211</v>
      </c>
      <c r="F38">
        <v>4.0055208237074397E-2</v>
      </c>
      <c r="G38">
        <v>0.1028485927038631</v>
      </c>
      <c r="H38">
        <v>0.19298583102029493</v>
      </c>
      <c r="I38">
        <v>6.0939067482316714E-2</v>
      </c>
      <c r="J38">
        <v>0.17284706726642379</v>
      </c>
      <c r="K38">
        <v>60901.43</v>
      </c>
      <c r="L38">
        <f t="shared" si="1"/>
        <v>1.0000000000000002</v>
      </c>
      <c r="P38" t="s">
        <v>191</v>
      </c>
      <c r="Q38">
        <f t="shared" si="2"/>
        <v>4357.2538987840071</v>
      </c>
      <c r="R38">
        <f t="shared" si="3"/>
        <v>13500.571494178672</v>
      </c>
      <c r="S38">
        <f t="shared" si="4"/>
        <v>8349.5357780535851</v>
      </c>
      <c r="T38">
        <f t="shared" si="5"/>
        <v>2439.4194605856096</v>
      </c>
      <c r="U38">
        <f t="shared" si="6"/>
        <v>6263.6263691528293</v>
      </c>
      <c r="V38">
        <f t="shared" si="7"/>
        <v>11753.113078874319</v>
      </c>
      <c r="W38">
        <f t="shared" si="8"/>
        <v>3711.2763525395876</v>
      </c>
      <c r="X38">
        <f t="shared" si="9"/>
        <v>10526.633567831401</v>
      </c>
      <c r="Y38">
        <v>60901.43</v>
      </c>
      <c r="Z38">
        <f t="shared" si="0"/>
        <v>60901.430000000008</v>
      </c>
    </row>
    <row r="39" spans="2:26" x14ac:dyDescent="0.15">
      <c r="B39" t="s">
        <v>192</v>
      </c>
      <c r="C39">
        <v>4.5365442812378219E-2</v>
      </c>
      <c r="D39">
        <v>0.19545278658987394</v>
      </c>
      <c r="E39">
        <v>0.17843412595467509</v>
      </c>
      <c r="F39">
        <v>5.6815963895094107E-2</v>
      </c>
      <c r="G39">
        <v>0.11075901846437358</v>
      </c>
      <c r="H39">
        <v>0.18869169506444869</v>
      </c>
      <c r="I39">
        <v>5.619046398406205E-2</v>
      </c>
      <c r="J39">
        <v>0.16829050323509434</v>
      </c>
      <c r="K39">
        <v>421.30369999999999</v>
      </c>
      <c r="L39">
        <f t="shared" si="1"/>
        <v>1.0000000000000002</v>
      </c>
      <c r="P39" t="s">
        <v>192</v>
      </c>
      <c r="Q39">
        <f t="shared" si="2"/>
        <v>19.112628908993351</v>
      </c>
      <c r="R39">
        <f t="shared" si="3"/>
        <v>82.344982165624273</v>
      </c>
      <c r="S39">
        <f t="shared" si="4"/>
        <v>75.174957470970639</v>
      </c>
      <c r="T39">
        <f t="shared" si="5"/>
        <v>23.936775808069559</v>
      </c>
      <c r="U39">
        <f t="shared" si="6"/>
        <v>46.66318428740891</v>
      </c>
      <c r="V39">
        <f t="shared" si="7"/>
        <v>79.496509289923964</v>
      </c>
      <c r="W39">
        <f t="shared" si="8"/>
        <v>23.673250381202081</v>
      </c>
      <c r="X39">
        <f t="shared" si="9"/>
        <v>70.901411687807212</v>
      </c>
      <c r="Y39">
        <v>421.30369999999999</v>
      </c>
      <c r="Z39">
        <f t="shared" si="0"/>
        <v>421.30370000000005</v>
      </c>
    </row>
    <row r="40" spans="2:26" x14ac:dyDescent="0.15">
      <c r="B40" t="s">
        <v>193</v>
      </c>
      <c r="C40">
        <v>4.5365442812378219E-2</v>
      </c>
      <c r="D40">
        <v>0.19545278658987394</v>
      </c>
      <c r="E40">
        <v>0.17843412595467509</v>
      </c>
      <c r="F40">
        <v>5.6815963895094107E-2</v>
      </c>
      <c r="G40">
        <v>0.11075901846437358</v>
      </c>
      <c r="H40">
        <v>0.18869169506444869</v>
      </c>
      <c r="I40">
        <v>5.619046398406205E-2</v>
      </c>
      <c r="J40">
        <v>0.16829050323509434</v>
      </c>
      <c r="K40">
        <v>85464.51</v>
      </c>
      <c r="L40">
        <f t="shared" si="1"/>
        <v>1.0000000000000002</v>
      </c>
      <c r="P40" t="s">
        <v>193</v>
      </c>
      <c r="Q40">
        <f t="shared" si="2"/>
        <v>3877.1353408929263</v>
      </c>
      <c r="R40">
        <f t="shared" si="3"/>
        <v>16704.276634038146</v>
      </c>
      <c r="S40">
        <f t="shared" si="4"/>
        <v>15249.785141994587</v>
      </c>
      <c r="T40">
        <f t="shared" si="5"/>
        <v>4855.7485144719094</v>
      </c>
      <c r="U40">
        <f t="shared" si="6"/>
        <v>9465.9652411386396</v>
      </c>
      <c r="V40">
        <f t="shared" si="7"/>
        <v>16126.443259752525</v>
      </c>
      <c r="W40">
        <f t="shared" si="8"/>
        <v>4802.2904710705106</v>
      </c>
      <c r="X40">
        <f t="shared" si="9"/>
        <v>14382.865396640751</v>
      </c>
      <c r="Y40">
        <v>85464.51</v>
      </c>
      <c r="Z40">
        <f t="shared" si="0"/>
        <v>85464.50999999998</v>
      </c>
    </row>
    <row r="41" spans="2:26" x14ac:dyDescent="0.15">
      <c r="B41" t="s">
        <v>194</v>
      </c>
      <c r="C41">
        <v>4.9383332430131287E-2</v>
      </c>
      <c r="D41">
        <v>0.18079213048912787</v>
      </c>
      <c r="E41">
        <v>0.1869205112414011</v>
      </c>
      <c r="F41">
        <v>2.2240590790581698E-2</v>
      </c>
      <c r="G41">
        <v>0.13754499201273127</v>
      </c>
      <c r="H41">
        <v>0.17827754452446493</v>
      </c>
      <c r="I41">
        <v>2.3799313078638275E-2</v>
      </c>
      <c r="J41">
        <v>0.22104158543292365</v>
      </c>
      <c r="K41">
        <v>32698.19</v>
      </c>
      <c r="L41">
        <f t="shared" si="1"/>
        <v>1.0000000000000002</v>
      </c>
      <c r="P41" t="s">
        <v>194</v>
      </c>
      <c r="Q41">
        <f t="shared" si="2"/>
        <v>1614.7455866335945</v>
      </c>
      <c r="R41">
        <f t="shared" si="3"/>
        <v>5911.5754332382958</v>
      </c>
      <c r="S41">
        <f t="shared" si="4"/>
        <v>6111.9623914684689</v>
      </c>
      <c r="T41">
        <f t="shared" si="5"/>
        <v>727.22706338269052</v>
      </c>
      <c r="U41">
        <f t="shared" si="6"/>
        <v>4497.4722823807688</v>
      </c>
      <c r="V41">
        <f t="shared" si="7"/>
        <v>5829.3530235944136</v>
      </c>
      <c r="W41">
        <f t="shared" si="8"/>
        <v>778.19446091479927</v>
      </c>
      <c r="X41">
        <f t="shared" si="9"/>
        <v>7227.6597583869698</v>
      </c>
      <c r="Y41">
        <v>32698.19</v>
      </c>
      <c r="Z41">
        <f t="shared" si="0"/>
        <v>32698.19</v>
      </c>
    </row>
    <row r="42" spans="2:26" x14ac:dyDescent="0.15">
      <c r="B42" t="s">
        <v>195</v>
      </c>
      <c r="C42">
        <v>2.8177748270176689E-2</v>
      </c>
      <c r="D42">
        <v>0.14944381823766686</v>
      </c>
      <c r="E42">
        <v>0.10911311452623353</v>
      </c>
      <c r="F42">
        <v>4.0697654681538256E-2</v>
      </c>
      <c r="G42">
        <v>0.11670727509498249</v>
      </c>
      <c r="H42">
        <v>0.22206115468895932</v>
      </c>
      <c r="I42">
        <v>7.8011928139373091E-2</v>
      </c>
      <c r="J42">
        <v>0.25578730636106967</v>
      </c>
      <c r="K42">
        <v>14963.32</v>
      </c>
      <c r="L42">
        <f t="shared" si="1"/>
        <v>1</v>
      </c>
      <c r="P42" t="s">
        <v>195</v>
      </c>
      <c r="Q42">
        <f t="shared" si="2"/>
        <v>421.63266424610026</v>
      </c>
      <c r="R42">
        <f t="shared" si="3"/>
        <v>2236.1756743120454</v>
      </c>
      <c r="S42">
        <f t="shared" si="4"/>
        <v>1632.6944488526806</v>
      </c>
      <c r="T42">
        <f t="shared" si="5"/>
        <v>608.97203024935504</v>
      </c>
      <c r="U42">
        <f t="shared" si="6"/>
        <v>1746.3283035742534</v>
      </c>
      <c r="V42">
        <f t="shared" si="7"/>
        <v>3322.7721171803987</v>
      </c>
      <c r="W42">
        <f t="shared" si="8"/>
        <v>1167.3174445664442</v>
      </c>
      <c r="X42">
        <f t="shared" si="9"/>
        <v>3827.4273170187207</v>
      </c>
      <c r="Y42">
        <v>14963.32</v>
      </c>
      <c r="Z42">
        <f t="shared" si="0"/>
        <v>14963.319999999998</v>
      </c>
    </row>
    <row r="43" spans="2:26" x14ac:dyDescent="0.15">
      <c r="B43" t="s">
        <v>196</v>
      </c>
      <c r="C43">
        <v>3.0429976487248763E-2</v>
      </c>
      <c r="D43">
        <v>0.10950251521379818</v>
      </c>
      <c r="E43">
        <v>0.17471745769960073</v>
      </c>
      <c r="F43">
        <v>6.6492391572184312E-2</v>
      </c>
      <c r="G43">
        <v>0.14997906076016279</v>
      </c>
      <c r="H43">
        <v>0.19602594906023163</v>
      </c>
      <c r="I43">
        <v>8.405133363110931E-2</v>
      </c>
      <c r="J43">
        <v>0.18880131557566429</v>
      </c>
      <c r="K43">
        <v>1266.913</v>
      </c>
      <c r="L43">
        <f t="shared" si="1"/>
        <v>0.99999999999999989</v>
      </c>
      <c r="P43" t="s">
        <v>196</v>
      </c>
      <c r="Q43">
        <f t="shared" si="2"/>
        <v>38.552132801389796</v>
      </c>
      <c r="R43">
        <f t="shared" si="3"/>
        <v>138.7301600570587</v>
      </c>
      <c r="S43">
        <f t="shared" si="4"/>
        <v>221.35181848657427</v>
      </c>
      <c r="T43">
        <f t="shared" si="5"/>
        <v>84.240075283890747</v>
      </c>
      <c r="U43">
        <f t="shared" si="6"/>
        <v>190.01042180484012</v>
      </c>
      <c r="V43">
        <f t="shared" si="7"/>
        <v>248.34782320174523</v>
      </c>
      <c r="W43">
        <f t="shared" si="8"/>
        <v>106.48572724458958</v>
      </c>
      <c r="X43">
        <f t="shared" si="9"/>
        <v>239.19484111991159</v>
      </c>
      <c r="Y43">
        <v>1266.913</v>
      </c>
      <c r="Z43">
        <f t="shared" si="0"/>
        <v>1266.913</v>
      </c>
    </row>
    <row r="44" spans="2:26" x14ac:dyDescent="0.15">
      <c r="B44" t="s">
        <v>197</v>
      </c>
      <c r="C44">
        <v>3.0429976487248763E-2</v>
      </c>
      <c r="D44">
        <v>0.10950251521379818</v>
      </c>
      <c r="E44">
        <v>0.17471745769960073</v>
      </c>
      <c r="F44">
        <v>6.6492391572184312E-2</v>
      </c>
      <c r="G44">
        <v>0.14997906076016279</v>
      </c>
      <c r="H44">
        <v>0.19602594906023163</v>
      </c>
      <c r="I44">
        <v>8.405133363110931E-2</v>
      </c>
      <c r="J44">
        <v>0.18880131557566429</v>
      </c>
      <c r="K44">
        <v>61206.91</v>
      </c>
      <c r="L44">
        <f t="shared" si="1"/>
        <v>0.99999999999999989</v>
      </c>
      <c r="P44" t="s">
        <v>197</v>
      </c>
      <c r="Q44">
        <f t="shared" si="2"/>
        <v>1862.5248321571512</v>
      </c>
      <c r="R44">
        <f t="shared" si="3"/>
        <v>6702.3105934645764</v>
      </c>
      <c r="S44">
        <f t="shared" si="4"/>
        <v>10693.91570884827</v>
      </c>
      <c r="T44">
        <f t="shared" si="5"/>
        <v>4069.7938266434439</v>
      </c>
      <c r="U44">
        <f t="shared" si="6"/>
        <v>9179.7548738318164</v>
      </c>
      <c r="V44">
        <f t="shared" si="7"/>
        <v>11998.142621794183</v>
      </c>
      <c r="W44">
        <f t="shared" si="8"/>
        <v>5144.5224129392809</v>
      </c>
      <c r="X44">
        <f t="shared" si="9"/>
        <v>11555.945130321283</v>
      </c>
      <c r="Y44">
        <v>61206.91</v>
      </c>
      <c r="Z44">
        <f t="shared" si="0"/>
        <v>61206.91</v>
      </c>
    </row>
    <row r="45" spans="2:26" x14ac:dyDescent="0.15">
      <c r="B45" t="s">
        <v>198</v>
      </c>
      <c r="C45">
        <v>2.8177748270176689E-2</v>
      </c>
      <c r="D45">
        <v>0.14944381823766686</v>
      </c>
      <c r="E45">
        <v>0.10911311452623353</v>
      </c>
      <c r="F45">
        <v>4.0697654681538256E-2</v>
      </c>
      <c r="G45">
        <v>0.11670727509498249</v>
      </c>
      <c r="H45">
        <v>0.22206115468895932</v>
      </c>
      <c r="I45">
        <v>7.8011928139373091E-2</v>
      </c>
      <c r="J45">
        <v>0.25578730636106967</v>
      </c>
      <c r="K45">
        <v>75404.97</v>
      </c>
      <c r="L45">
        <f t="shared" si="1"/>
        <v>1</v>
      </c>
      <c r="P45" t="s">
        <v>198</v>
      </c>
      <c r="Q45">
        <f t="shared" si="2"/>
        <v>2124.742262980225</v>
      </c>
      <c r="R45">
        <f t="shared" si="3"/>
        <v>11268.806630896723</v>
      </c>
      <c r="S45">
        <f t="shared" si="4"/>
        <v>8227.6711274572026</v>
      </c>
      <c r="T45">
        <f t="shared" si="5"/>
        <v>3068.8054303317517</v>
      </c>
      <c r="U45">
        <f t="shared" si="6"/>
        <v>8800.3085773189014</v>
      </c>
      <c r="V45">
        <f t="shared" si="7"/>
        <v>16744.514707486338</v>
      </c>
      <c r="W45">
        <f t="shared" si="8"/>
        <v>5882.4871009915842</v>
      </c>
      <c r="X45">
        <f t="shared" si="9"/>
        <v>19287.634162537266</v>
      </c>
      <c r="Y45">
        <v>75404.97</v>
      </c>
      <c r="Z45">
        <f t="shared" si="0"/>
        <v>75404.969999999972</v>
      </c>
    </row>
    <row r="46" spans="2:26" x14ac:dyDescent="0.15">
      <c r="B46" t="s">
        <v>199</v>
      </c>
      <c r="C46">
        <v>2.8177748270176689E-2</v>
      </c>
      <c r="D46">
        <v>0.14944381823766686</v>
      </c>
      <c r="E46">
        <v>0.10911311452623353</v>
      </c>
      <c r="F46">
        <v>4.0697654681538256E-2</v>
      </c>
      <c r="G46">
        <v>0.11670727509498249</v>
      </c>
      <c r="H46">
        <v>0.22206115468895932</v>
      </c>
      <c r="I46">
        <v>7.8011928139373091E-2</v>
      </c>
      <c r="J46">
        <v>0.25578730636106967</v>
      </c>
      <c r="K46">
        <v>7376.6130000000003</v>
      </c>
      <c r="L46">
        <f t="shared" si="1"/>
        <v>1</v>
      </c>
      <c r="P46" t="s">
        <v>199</v>
      </c>
      <c r="Q46">
        <f t="shared" si="2"/>
        <v>207.85634420051289</v>
      </c>
      <c r="R46">
        <f t="shared" si="3"/>
        <v>1102.3892123816106</v>
      </c>
      <c r="S46">
        <f t="shared" si="4"/>
        <v>804.88521908470307</v>
      </c>
      <c r="T46">
        <f t="shared" si="5"/>
        <v>300.21084859334599</v>
      </c>
      <c r="U46">
        <f t="shared" si="6"/>
        <v>860.90440266022415</v>
      </c>
      <c r="V46">
        <f t="shared" si="7"/>
        <v>1638.0592004735884</v>
      </c>
      <c r="W46">
        <f t="shared" si="8"/>
        <v>575.46380326796532</v>
      </c>
      <c r="X46">
        <f t="shared" si="9"/>
        <v>1886.8439693380492</v>
      </c>
      <c r="Y46">
        <v>7376.6130000000003</v>
      </c>
      <c r="Z46">
        <f t="shared" si="0"/>
        <v>7376.6129999999994</v>
      </c>
    </row>
    <row r="47" spans="2:26" x14ac:dyDescent="0.15">
      <c r="B47" t="s">
        <v>200</v>
      </c>
      <c r="C47">
        <v>2.8177748270176689E-2</v>
      </c>
      <c r="D47">
        <v>0.14944381823766686</v>
      </c>
      <c r="E47">
        <v>0.10911311452623353</v>
      </c>
      <c r="F47">
        <v>4.0697654681538256E-2</v>
      </c>
      <c r="G47">
        <v>0.11670727509498249</v>
      </c>
      <c r="H47">
        <v>0.22206115468895932</v>
      </c>
      <c r="I47">
        <v>7.8011928139373091E-2</v>
      </c>
      <c r="J47">
        <v>0.25578730636106967</v>
      </c>
      <c r="K47">
        <v>51023.28</v>
      </c>
      <c r="L47">
        <f t="shared" si="1"/>
        <v>1</v>
      </c>
      <c r="P47" t="s">
        <v>200</v>
      </c>
      <c r="Q47">
        <f t="shared" si="2"/>
        <v>1437.7211397587407</v>
      </c>
      <c r="R47">
        <f t="shared" si="3"/>
        <v>7625.1137822095825</v>
      </c>
      <c r="S47">
        <f t="shared" si="4"/>
        <v>5567.3089941440803</v>
      </c>
      <c r="T47">
        <f t="shared" si="5"/>
        <v>2076.5278301594371</v>
      </c>
      <c r="U47">
        <f t="shared" si="6"/>
        <v>5954.7879752083181</v>
      </c>
      <c r="V47">
        <f t="shared" si="7"/>
        <v>11330.288472818083</v>
      </c>
      <c r="W47">
        <f t="shared" si="8"/>
        <v>3980.4244527951123</v>
      </c>
      <c r="X47">
        <f t="shared" si="9"/>
        <v>13051.107352906638</v>
      </c>
      <c r="Y47">
        <v>51023.28</v>
      </c>
      <c r="Z47">
        <f t="shared" si="0"/>
        <v>51023.279999999984</v>
      </c>
    </row>
    <row r="48" spans="2:26" x14ac:dyDescent="0.15">
      <c r="B48" t="s">
        <v>201</v>
      </c>
      <c r="C48">
        <v>2.8177748270176689E-2</v>
      </c>
      <c r="D48">
        <v>0.14944381823766686</v>
      </c>
      <c r="E48">
        <v>0.10911311452623353</v>
      </c>
      <c r="F48">
        <v>4.0697654681538256E-2</v>
      </c>
      <c r="G48">
        <v>0.11670727509498249</v>
      </c>
      <c r="H48">
        <v>0.22206115468895932</v>
      </c>
      <c r="I48">
        <v>7.8011928139373091E-2</v>
      </c>
      <c r="J48">
        <v>0.25578730636106967</v>
      </c>
      <c r="K48">
        <v>5101.0290000000005</v>
      </c>
      <c r="L48">
        <f t="shared" si="1"/>
        <v>1</v>
      </c>
      <c r="P48" t="s">
        <v>201</v>
      </c>
      <c r="Q48">
        <f t="shared" si="2"/>
        <v>143.73551108087113</v>
      </c>
      <c r="R48">
        <f t="shared" si="3"/>
        <v>762.31725070106768</v>
      </c>
      <c r="S48">
        <f t="shared" si="4"/>
        <v>556.58916147863852</v>
      </c>
      <c r="T48">
        <f t="shared" si="5"/>
        <v>207.59991676251244</v>
      </c>
      <c r="U48">
        <f t="shared" si="6"/>
        <v>595.32719477048352</v>
      </c>
      <c r="V48">
        <f t="shared" si="7"/>
        <v>1132.7403898418675</v>
      </c>
      <c r="W48">
        <f t="shared" si="8"/>
        <v>397.94110778485822</v>
      </c>
      <c r="X48">
        <f t="shared" si="9"/>
        <v>1304.7784675797009</v>
      </c>
      <c r="Y48">
        <v>5101.0290000000005</v>
      </c>
      <c r="Z48">
        <f t="shared" si="0"/>
        <v>5101.0289999999995</v>
      </c>
    </row>
    <row r="49" spans="2:26" x14ac:dyDescent="0.15">
      <c r="B49" t="s">
        <v>202</v>
      </c>
      <c r="C49">
        <v>3.0429976487248763E-2</v>
      </c>
      <c r="D49">
        <v>0.10950251521379818</v>
      </c>
      <c r="E49">
        <v>0.17471745769960073</v>
      </c>
      <c r="F49">
        <v>6.6492391572184312E-2</v>
      </c>
      <c r="G49">
        <v>0.14997906076016279</v>
      </c>
      <c r="H49">
        <v>0.19602594906023163</v>
      </c>
      <c r="I49">
        <v>8.405133363110931E-2</v>
      </c>
      <c r="J49">
        <v>0.18880131557566429</v>
      </c>
      <c r="K49">
        <v>0</v>
      </c>
      <c r="L49">
        <f t="shared" si="1"/>
        <v>0.99999999999999989</v>
      </c>
      <c r="P49" t="s">
        <v>202</v>
      </c>
      <c r="Q49">
        <f t="shared" si="2"/>
        <v>0</v>
      </c>
      <c r="R49">
        <f t="shared" si="3"/>
        <v>0</v>
      </c>
      <c r="S49">
        <f t="shared" si="4"/>
        <v>0</v>
      </c>
      <c r="T49">
        <f t="shared" si="5"/>
        <v>0</v>
      </c>
      <c r="U49">
        <f t="shared" si="6"/>
        <v>0</v>
      </c>
      <c r="V49">
        <f t="shared" si="7"/>
        <v>0</v>
      </c>
      <c r="W49">
        <f t="shared" si="8"/>
        <v>0</v>
      </c>
      <c r="X49">
        <f t="shared" si="9"/>
        <v>0</v>
      </c>
      <c r="Y49">
        <v>0</v>
      </c>
      <c r="Z49">
        <f t="shared" si="0"/>
        <v>0</v>
      </c>
    </row>
    <row r="50" spans="2:26" x14ac:dyDescent="0.15">
      <c r="B50" t="s">
        <v>203</v>
      </c>
      <c r="C50">
        <v>2.8177748270176689E-2</v>
      </c>
      <c r="D50">
        <v>0.14944381823766686</v>
      </c>
      <c r="E50">
        <v>0.10911311452623353</v>
      </c>
      <c r="F50">
        <v>4.0697654681538256E-2</v>
      </c>
      <c r="G50">
        <v>0.11670727509498249</v>
      </c>
      <c r="H50">
        <v>0.22206115468895932</v>
      </c>
      <c r="I50">
        <v>7.8011928139373091E-2</v>
      </c>
      <c r="J50">
        <v>0.25578730636106967</v>
      </c>
      <c r="K50">
        <v>0</v>
      </c>
      <c r="L50">
        <f t="shared" si="1"/>
        <v>1</v>
      </c>
      <c r="P50" t="s">
        <v>203</v>
      </c>
      <c r="Q50">
        <f t="shared" si="2"/>
        <v>0</v>
      </c>
      <c r="R50">
        <f t="shared" si="3"/>
        <v>0</v>
      </c>
      <c r="S50">
        <f t="shared" si="4"/>
        <v>0</v>
      </c>
      <c r="T50">
        <f t="shared" si="5"/>
        <v>0</v>
      </c>
      <c r="U50">
        <f t="shared" si="6"/>
        <v>0</v>
      </c>
      <c r="V50">
        <f t="shared" si="7"/>
        <v>0</v>
      </c>
      <c r="W50">
        <f t="shared" si="8"/>
        <v>0</v>
      </c>
      <c r="X50">
        <f t="shared" si="9"/>
        <v>0</v>
      </c>
      <c r="Y50">
        <v>0</v>
      </c>
      <c r="Z50">
        <f t="shared" si="0"/>
        <v>0</v>
      </c>
    </row>
    <row r="51" spans="2:26" x14ac:dyDescent="0.15">
      <c r="B51" t="s">
        <v>204</v>
      </c>
      <c r="C51">
        <v>2.8177748270176689E-2</v>
      </c>
      <c r="D51">
        <v>0.14944381823766686</v>
      </c>
      <c r="E51">
        <v>0.10911311452623353</v>
      </c>
      <c r="F51">
        <v>4.0697654681538256E-2</v>
      </c>
      <c r="G51">
        <v>0.11670727509498249</v>
      </c>
      <c r="H51">
        <v>0.22206115468895932</v>
      </c>
      <c r="I51">
        <v>7.8011928139373091E-2</v>
      </c>
      <c r="J51">
        <v>0.25578730636106967</v>
      </c>
      <c r="K51">
        <v>0</v>
      </c>
      <c r="L51">
        <f t="shared" si="1"/>
        <v>1</v>
      </c>
      <c r="P51" t="s">
        <v>204</v>
      </c>
      <c r="Q51">
        <f t="shared" si="2"/>
        <v>0</v>
      </c>
      <c r="R51">
        <f t="shared" si="3"/>
        <v>0</v>
      </c>
      <c r="S51">
        <f t="shared" si="4"/>
        <v>0</v>
      </c>
      <c r="T51">
        <f t="shared" si="5"/>
        <v>0</v>
      </c>
      <c r="U51">
        <f t="shared" si="6"/>
        <v>0</v>
      </c>
      <c r="V51">
        <f t="shared" si="7"/>
        <v>0</v>
      </c>
      <c r="W51">
        <f t="shared" si="8"/>
        <v>0</v>
      </c>
      <c r="X51">
        <f t="shared" si="9"/>
        <v>0</v>
      </c>
      <c r="Y51">
        <v>0</v>
      </c>
      <c r="Z51">
        <f t="shared" si="0"/>
        <v>0</v>
      </c>
    </row>
    <row r="52" spans="2:26" x14ac:dyDescent="0.15">
      <c r="B52" t="s">
        <v>205</v>
      </c>
      <c r="C52">
        <v>2.8177748270176689E-2</v>
      </c>
      <c r="D52">
        <v>0.14944381823766686</v>
      </c>
      <c r="E52">
        <v>0.10911311452623353</v>
      </c>
      <c r="F52">
        <v>4.0697654681538256E-2</v>
      </c>
      <c r="G52">
        <v>0.11670727509498249</v>
      </c>
      <c r="H52">
        <v>0.22206115468895932</v>
      </c>
      <c r="I52">
        <v>7.8011928139373091E-2</v>
      </c>
      <c r="J52">
        <v>0.25578730636106967</v>
      </c>
      <c r="K52">
        <v>17661.419999999998</v>
      </c>
      <c r="L52">
        <f t="shared" si="1"/>
        <v>1</v>
      </c>
      <c r="P52" t="s">
        <v>205</v>
      </c>
      <c r="Q52">
        <f t="shared" si="2"/>
        <v>497.65904685386391</v>
      </c>
      <c r="R52">
        <f t="shared" si="3"/>
        <v>2639.3900402990939</v>
      </c>
      <c r="S52">
        <f t="shared" si="4"/>
        <v>1927.0925431559112</v>
      </c>
      <c r="T52">
        <f t="shared" si="5"/>
        <v>718.77837234561332</v>
      </c>
      <c r="U52">
        <f t="shared" si="6"/>
        <v>2061.2162025080256</v>
      </c>
      <c r="V52">
        <f t="shared" si="7"/>
        <v>3921.9153186466797</v>
      </c>
      <c r="W52">
        <f t="shared" si="8"/>
        <v>1377.8014278792866</v>
      </c>
      <c r="X52">
        <f t="shared" si="9"/>
        <v>4517.5670483115227</v>
      </c>
      <c r="Y52">
        <v>17661.419999999998</v>
      </c>
      <c r="Z52">
        <f t="shared" si="0"/>
        <v>17661.419999999998</v>
      </c>
    </row>
    <row r="53" spans="2:26" x14ac:dyDescent="0.15">
      <c r="B53" t="s">
        <v>206</v>
      </c>
      <c r="C53">
        <v>2.8177748270176689E-2</v>
      </c>
      <c r="D53">
        <v>0.14944381823766686</v>
      </c>
      <c r="E53">
        <v>0.10911311452623353</v>
      </c>
      <c r="F53">
        <v>4.0697654681538256E-2</v>
      </c>
      <c r="G53">
        <v>0.11670727509498249</v>
      </c>
      <c r="H53">
        <v>0.22206115468895932</v>
      </c>
      <c r="I53">
        <v>7.8011928139373091E-2</v>
      </c>
      <c r="J53">
        <v>0.25578730636106967</v>
      </c>
      <c r="K53">
        <v>111647</v>
      </c>
      <c r="L53">
        <f t="shared" si="1"/>
        <v>1</v>
      </c>
      <c r="P53" t="s">
        <v>206</v>
      </c>
      <c r="Q53">
        <f t="shared" si="2"/>
        <v>3145.9610611204166</v>
      </c>
      <c r="R53">
        <f t="shared" si="3"/>
        <v>16684.953974780794</v>
      </c>
      <c r="S53">
        <f t="shared" si="4"/>
        <v>12182.151897510394</v>
      </c>
      <c r="T53">
        <f t="shared" si="5"/>
        <v>4543.771052229702</v>
      </c>
      <c r="U53">
        <f t="shared" si="6"/>
        <v>13030.01714252951</v>
      </c>
      <c r="V53">
        <f t="shared" si="7"/>
        <v>24792.461737558242</v>
      </c>
      <c r="W53">
        <f t="shared" si="8"/>
        <v>8709.7977409765881</v>
      </c>
      <c r="X53">
        <f t="shared" si="9"/>
        <v>28557.885393294346</v>
      </c>
      <c r="Y53">
        <v>111647</v>
      </c>
      <c r="Z53">
        <f t="shared" si="0"/>
        <v>111647</v>
      </c>
    </row>
    <row r="54" spans="2:26" x14ac:dyDescent="0.15">
      <c r="B54" t="s">
        <v>207</v>
      </c>
      <c r="C54">
        <v>2.8177748270176689E-2</v>
      </c>
      <c r="D54">
        <v>0.14944381823766686</v>
      </c>
      <c r="E54">
        <v>0.10911311452623353</v>
      </c>
      <c r="F54">
        <v>4.0697654681538256E-2</v>
      </c>
      <c r="G54">
        <v>0.11670727509498249</v>
      </c>
      <c r="H54">
        <v>0.22206115468895932</v>
      </c>
      <c r="I54">
        <v>7.8011928139373091E-2</v>
      </c>
      <c r="J54">
        <v>0.25578730636106967</v>
      </c>
      <c r="K54">
        <v>106211.4</v>
      </c>
      <c r="L54">
        <f t="shared" si="1"/>
        <v>1</v>
      </c>
      <c r="P54" t="s">
        <v>207</v>
      </c>
      <c r="Q54">
        <f t="shared" si="2"/>
        <v>2992.7980926230443</v>
      </c>
      <c r="R54">
        <f t="shared" si="3"/>
        <v>15872.63715636813</v>
      </c>
      <c r="S54">
        <f t="shared" si="4"/>
        <v>11589.056652191599</v>
      </c>
      <c r="T54">
        <f t="shared" si="5"/>
        <v>4322.5548804427317</v>
      </c>
      <c r="U54">
        <f t="shared" si="6"/>
        <v>12395.643078023222</v>
      </c>
      <c r="V54">
        <f t="shared" si="7"/>
        <v>23585.426125130933</v>
      </c>
      <c r="W54">
        <f t="shared" si="8"/>
        <v>8285.7561043822097</v>
      </c>
      <c r="X54">
        <f t="shared" si="9"/>
        <v>27167.527910838115</v>
      </c>
      <c r="Y54">
        <v>106211.4</v>
      </c>
      <c r="Z54">
        <f t="shared" si="0"/>
        <v>106211.4</v>
      </c>
    </row>
    <row r="55" spans="2:26" x14ac:dyDescent="0.15">
      <c r="B55" t="s">
        <v>208</v>
      </c>
      <c r="C55">
        <v>2.8177748270176689E-2</v>
      </c>
      <c r="D55">
        <v>0.14944381823766686</v>
      </c>
      <c r="E55">
        <v>0.10911311452623353</v>
      </c>
      <c r="F55">
        <v>4.0697654681538256E-2</v>
      </c>
      <c r="G55">
        <v>0.11670727509498249</v>
      </c>
      <c r="H55">
        <v>0.22206115468895932</v>
      </c>
      <c r="I55">
        <v>7.8011928139373091E-2</v>
      </c>
      <c r="J55">
        <v>0.25578730636106967</v>
      </c>
      <c r="K55">
        <v>9976.509</v>
      </c>
      <c r="L55">
        <f t="shared" si="1"/>
        <v>1</v>
      </c>
      <c r="P55" t="s">
        <v>208</v>
      </c>
      <c r="Q55">
        <f t="shared" si="2"/>
        <v>281.11555921715217</v>
      </c>
      <c r="R55">
        <f t="shared" si="3"/>
        <v>1490.9275976424476</v>
      </c>
      <c r="S55">
        <f t="shared" si="4"/>
        <v>1088.5679690889995</v>
      </c>
      <c r="T55">
        <f t="shared" si="5"/>
        <v>406.02051820925857</v>
      </c>
      <c r="U55">
        <f t="shared" si="6"/>
        <v>1164.3311803505687</v>
      </c>
      <c r="V55">
        <f t="shared" si="7"/>
        <v>2215.395108304795</v>
      </c>
      <c r="W55">
        <f t="shared" si="8"/>
        <v>778.28670318980892</v>
      </c>
      <c r="X55">
        <f t="shared" si="9"/>
        <v>2551.8643639969687</v>
      </c>
      <c r="Y55">
        <v>9976.509</v>
      </c>
      <c r="Z55">
        <f t="shared" si="0"/>
        <v>9976.5089999999982</v>
      </c>
    </row>
    <row r="56" spans="2:26" x14ac:dyDescent="0.15">
      <c r="B56" t="s">
        <v>209</v>
      </c>
      <c r="C56">
        <v>1.5633579400751402E-2</v>
      </c>
      <c r="D56">
        <v>0.15295463748052268</v>
      </c>
      <c r="E56">
        <v>0.12440904992189504</v>
      </c>
      <c r="F56">
        <v>5.1750421549509852E-2</v>
      </c>
      <c r="G56">
        <v>0.1250016338484769</v>
      </c>
      <c r="H56">
        <v>0.20319910470825656</v>
      </c>
      <c r="I56">
        <v>5.0776275220104077E-2</v>
      </c>
      <c r="J56">
        <v>0.27627529787048349</v>
      </c>
      <c r="K56">
        <v>76511.600000000006</v>
      </c>
      <c r="L56">
        <f t="shared" si="1"/>
        <v>1</v>
      </c>
      <c r="P56" t="s">
        <v>209</v>
      </c>
      <c r="Q56">
        <f t="shared" si="2"/>
        <v>1196.150173678531</v>
      </c>
      <c r="R56">
        <f t="shared" si="3"/>
        <v>11702.80404105476</v>
      </c>
      <c r="S56">
        <f t="shared" si="4"/>
        <v>9518.7354640040649</v>
      </c>
      <c r="T56">
        <f t="shared" si="5"/>
        <v>3959.5075534274783</v>
      </c>
      <c r="U56">
        <f t="shared" si="6"/>
        <v>9564.0750083611256</v>
      </c>
      <c r="V56">
        <f t="shared" si="7"/>
        <v>15547.088619796243</v>
      </c>
      <c r="W56">
        <f t="shared" si="8"/>
        <v>3884.9740591305153</v>
      </c>
      <c r="X56">
        <f t="shared" si="9"/>
        <v>21138.265080547288</v>
      </c>
      <c r="Y56">
        <v>76511.600000000006</v>
      </c>
      <c r="Z56">
        <f t="shared" si="0"/>
        <v>76511.600000000006</v>
      </c>
    </row>
    <row r="57" spans="2:26" x14ac:dyDescent="0.15">
      <c r="B57" t="s">
        <v>210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f t="shared" si="1"/>
        <v>0</v>
      </c>
      <c r="P57" t="s">
        <v>210</v>
      </c>
      <c r="Q57">
        <f t="shared" si="2"/>
        <v>0</v>
      </c>
      <c r="R57">
        <f t="shared" si="3"/>
        <v>0</v>
      </c>
      <c r="S57">
        <f t="shared" si="4"/>
        <v>0</v>
      </c>
      <c r="T57">
        <f t="shared" si="5"/>
        <v>0</v>
      </c>
      <c r="U57">
        <f t="shared" si="6"/>
        <v>0</v>
      </c>
      <c r="V57">
        <f t="shared" si="7"/>
        <v>0</v>
      </c>
      <c r="W57">
        <f t="shared" si="8"/>
        <v>0</v>
      </c>
      <c r="X57">
        <f t="shared" si="9"/>
        <v>0</v>
      </c>
      <c r="Y57">
        <v>0</v>
      </c>
      <c r="Z57">
        <f t="shared" si="0"/>
        <v>0</v>
      </c>
    </row>
    <row r="58" spans="2:26" x14ac:dyDescent="0.15">
      <c r="B58" t="s">
        <v>211</v>
      </c>
      <c r="C58">
        <f>SUM(Sheet3!G18:G19)/2</f>
        <v>2.0448093234151601E-2</v>
      </c>
      <c r="D58">
        <f>SUM(Sheet3!H18:H19)/2</f>
        <v>0.13259715730018665</v>
      </c>
      <c r="E58">
        <f>SUM(Sheet3!I18:I19)/2</f>
        <v>0.10847654365117732</v>
      </c>
      <c r="F58">
        <f>SUM(Sheet3!J18:J19)/2</f>
        <v>4.9977153591377159E-2</v>
      </c>
      <c r="G58">
        <f>SUM(Sheet3!K18:K19)/2</f>
        <v>0.16047934736694075</v>
      </c>
      <c r="H58">
        <f>SUM(Sheet3!L18:L19)/2</f>
        <v>0.17941103652647472</v>
      </c>
      <c r="I58">
        <f>SUM(Sheet3!M18:M19)/2</f>
        <v>5.6918780414939772E-2</v>
      </c>
      <c r="J58">
        <f>SUM(Sheet3!N18:N19)/2</f>
        <v>0.29169188791475203</v>
      </c>
      <c r="K58">
        <v>36973.379999999997</v>
      </c>
      <c r="L58">
        <f t="shared" si="1"/>
        <v>1</v>
      </c>
      <c r="P58" t="s">
        <v>211</v>
      </c>
      <c r="Q58">
        <f t="shared" si="2"/>
        <v>756.0351214217161</v>
      </c>
      <c r="R58">
        <f t="shared" si="3"/>
        <v>4902.5650837795747</v>
      </c>
      <c r="S58">
        <f t="shared" si="4"/>
        <v>4010.7444695015661</v>
      </c>
      <c r="T58">
        <f t="shared" si="5"/>
        <v>1847.8242910523522</v>
      </c>
      <c r="U58">
        <f t="shared" si="6"/>
        <v>5933.4638923498997</v>
      </c>
      <c r="V58">
        <f t="shared" si="7"/>
        <v>6633.4324296872292</v>
      </c>
      <c r="W58">
        <f t="shared" si="8"/>
        <v>2104.4796974181259</v>
      </c>
      <c r="X58">
        <f t="shared" si="9"/>
        <v>10784.835014789534</v>
      </c>
      <c r="Y58">
        <v>36973.379999999997</v>
      </c>
      <c r="Z58">
        <f t="shared" si="0"/>
        <v>36973.379999999997</v>
      </c>
    </row>
    <row r="59" spans="2:26" x14ac:dyDescent="0.15">
      <c r="B59" t="s">
        <v>212</v>
      </c>
      <c r="C59">
        <v>2.0448093234151601E-2</v>
      </c>
      <c r="D59">
        <v>0.13259715730018665</v>
      </c>
      <c r="E59">
        <v>0.10847654365117732</v>
      </c>
      <c r="F59">
        <v>4.9977153591377159E-2</v>
      </c>
      <c r="G59">
        <v>0.16047934736694075</v>
      </c>
      <c r="H59">
        <v>0.17941103652647472</v>
      </c>
      <c r="I59">
        <v>5.6918780414939772E-2</v>
      </c>
      <c r="J59">
        <v>0.29169188791475203</v>
      </c>
      <c r="K59">
        <v>228931</v>
      </c>
      <c r="L59">
        <f t="shared" si="1"/>
        <v>1</v>
      </c>
      <c r="P59" t="s">
        <v>212</v>
      </c>
      <c r="Q59">
        <f t="shared" si="2"/>
        <v>4681.2024321875606</v>
      </c>
      <c r="R59">
        <f t="shared" si="3"/>
        <v>30355.59981788903</v>
      </c>
      <c r="S59">
        <f t="shared" si="4"/>
        <v>24833.643614607674</v>
      </c>
      <c r="T59">
        <f t="shared" si="5"/>
        <v>11441.319748827564</v>
      </c>
      <c r="U59">
        <f t="shared" si="6"/>
        <v>36738.697472061111</v>
      </c>
      <c r="V59">
        <f t="shared" si="7"/>
        <v>41072.748003042383</v>
      </c>
      <c r="W59">
        <f t="shared" si="8"/>
        <v>13030.473319172577</v>
      </c>
      <c r="X59">
        <f t="shared" si="9"/>
        <v>66777.315592212093</v>
      </c>
      <c r="Y59">
        <v>228931</v>
      </c>
      <c r="Z59">
        <f t="shared" si="0"/>
        <v>228931</v>
      </c>
    </row>
    <row r="60" spans="2:26" x14ac:dyDescent="0.15">
      <c r="B60" t="s">
        <v>213</v>
      </c>
      <c r="C60">
        <f>AVERAGE(Sheet3!G20:G26)</f>
        <v>3.578661665755143E-2</v>
      </c>
      <c r="D60">
        <f>AVERAGE(Sheet3!H20:H26)</f>
        <v>0.17574144532851296</v>
      </c>
      <c r="E60">
        <f>AVERAGE(Sheet3!I20:I26)</f>
        <v>0.14603750864635384</v>
      </c>
      <c r="F60">
        <f>AVERAGE(Sheet3!J20:J26)</f>
        <v>3.7145352377155431E-2</v>
      </c>
      <c r="G60">
        <f>AVERAGE(Sheet3!K20:K26)</f>
        <v>0.11942144599117767</v>
      </c>
      <c r="H60">
        <f>AVERAGE(Sheet3!L20:L26)</f>
        <v>0.21420072381603775</v>
      </c>
      <c r="I60">
        <f>AVERAGE(Sheet3!M20:M26)</f>
        <v>4.5733904673308748E-2</v>
      </c>
      <c r="J60">
        <f>AVERAGE(Sheet3!N20:N26)</f>
        <v>0.22593300250990223</v>
      </c>
      <c r="K60">
        <v>431.09719999999999</v>
      </c>
      <c r="L60">
        <f t="shared" si="1"/>
        <v>1</v>
      </c>
      <c r="P60" t="s">
        <v>213</v>
      </c>
      <c r="Q60">
        <f t="shared" si="2"/>
        <v>15.42751023854378</v>
      </c>
      <c r="R60">
        <f t="shared" si="3"/>
        <v>75.76164500507501</v>
      </c>
      <c r="S60">
        <f t="shared" si="4"/>
        <v>62.956361072418929</v>
      </c>
      <c r="T60">
        <f t="shared" si="5"/>
        <v>16.013257402805049</v>
      </c>
      <c r="U60">
        <f t="shared" si="6"/>
        <v>51.482250986747914</v>
      </c>
      <c r="V60">
        <f t="shared" si="7"/>
        <v>92.341332275067188</v>
      </c>
      <c r="W60">
        <f t="shared" si="8"/>
        <v>19.715758249730314</v>
      </c>
      <c r="X60">
        <f t="shared" si="9"/>
        <v>97.399084769611818</v>
      </c>
      <c r="Y60">
        <v>431.09719999999999</v>
      </c>
      <c r="Z60">
        <f t="shared" si="0"/>
        <v>431.09719999999999</v>
      </c>
    </row>
    <row r="61" spans="2:26" x14ac:dyDescent="0.15">
      <c r="B61" t="s">
        <v>214</v>
      </c>
      <c r="C61">
        <v>3.578661665755143E-2</v>
      </c>
      <c r="D61">
        <v>0.17574144532851296</v>
      </c>
      <c r="E61">
        <v>0.14603750864635384</v>
      </c>
      <c r="F61">
        <v>3.7145352377155431E-2</v>
      </c>
      <c r="G61">
        <v>0.11942144599117767</v>
      </c>
      <c r="H61">
        <v>0.21420072381603775</v>
      </c>
      <c r="I61">
        <v>4.5733904673308748E-2</v>
      </c>
      <c r="J61">
        <v>0.22593300250990223</v>
      </c>
      <c r="K61">
        <v>10132.950000000001</v>
      </c>
      <c r="L61">
        <f t="shared" si="1"/>
        <v>1</v>
      </c>
      <c r="P61" t="s">
        <v>214</v>
      </c>
      <c r="Q61">
        <f t="shared" si="2"/>
        <v>362.62399726013581</v>
      </c>
      <c r="R61">
        <f t="shared" si="3"/>
        <v>1780.7792784415556</v>
      </c>
      <c r="S61">
        <f t="shared" si="4"/>
        <v>1479.7907732380713</v>
      </c>
      <c r="T61">
        <f t="shared" si="5"/>
        <v>376.39199837009716</v>
      </c>
      <c r="U61">
        <f t="shared" si="6"/>
        <v>1210.0915411563039</v>
      </c>
      <c r="V61">
        <f t="shared" si="7"/>
        <v>2170.4852243917198</v>
      </c>
      <c r="W61">
        <f t="shared" si="8"/>
        <v>463.4193693594039</v>
      </c>
      <c r="X61">
        <f t="shared" si="9"/>
        <v>2289.3678177827137</v>
      </c>
      <c r="Y61">
        <v>10132.950000000001</v>
      </c>
      <c r="Z61">
        <f t="shared" si="0"/>
        <v>10132.950000000001</v>
      </c>
    </row>
    <row r="62" spans="2:26" x14ac:dyDescent="0.15">
      <c r="B62" t="s">
        <v>215</v>
      </c>
      <c r="C62">
        <v>3.578661665755143E-2</v>
      </c>
      <c r="D62">
        <v>0.17574144532851296</v>
      </c>
      <c r="E62">
        <v>0.14603750864635384</v>
      </c>
      <c r="F62">
        <v>3.7145352377155431E-2</v>
      </c>
      <c r="G62">
        <v>0.11942144599117767</v>
      </c>
      <c r="H62">
        <v>0.21420072381603775</v>
      </c>
      <c r="I62">
        <v>4.5733904673308748E-2</v>
      </c>
      <c r="J62">
        <v>0.22593300250990223</v>
      </c>
      <c r="K62">
        <v>1401.752</v>
      </c>
      <c r="L62">
        <f t="shared" si="1"/>
        <v>1</v>
      </c>
      <c r="P62" t="s">
        <v>215</v>
      </c>
      <c r="Q62">
        <f t="shared" si="2"/>
        <v>50.163961472956032</v>
      </c>
      <c r="R62">
        <f t="shared" si="3"/>
        <v>246.34592247213371</v>
      </c>
      <c r="S62">
        <f t="shared" si="4"/>
        <v>204.70836982004377</v>
      </c>
      <c r="T62">
        <f t="shared" si="5"/>
        <v>52.068571985382377</v>
      </c>
      <c r="U62">
        <f t="shared" si="6"/>
        <v>167.39925076102529</v>
      </c>
      <c r="V62">
        <f t="shared" si="7"/>
        <v>300.25629301057853</v>
      </c>
      <c r="W62">
        <f t="shared" si="8"/>
        <v>64.107592343619885</v>
      </c>
      <c r="X62">
        <f t="shared" si="9"/>
        <v>316.70203813426048</v>
      </c>
      <c r="Y62">
        <v>1401.752</v>
      </c>
      <c r="Z62">
        <f t="shared" si="0"/>
        <v>1401.7520000000002</v>
      </c>
    </row>
    <row r="63" spans="2:26" x14ac:dyDescent="0.15">
      <c r="B63" t="s">
        <v>216</v>
      </c>
      <c r="C63">
        <v>3.578661665755143E-2</v>
      </c>
      <c r="D63">
        <v>0.17574144532851296</v>
      </c>
      <c r="E63">
        <v>0.14603750864635384</v>
      </c>
      <c r="F63">
        <v>3.7145352377155431E-2</v>
      </c>
      <c r="G63">
        <v>0.11942144599117767</v>
      </c>
      <c r="H63">
        <v>0.21420072381603775</v>
      </c>
      <c r="I63">
        <v>4.5733904673308748E-2</v>
      </c>
      <c r="J63">
        <v>0.22593300250990223</v>
      </c>
      <c r="K63">
        <v>3586.3870000000002</v>
      </c>
      <c r="L63">
        <f t="shared" si="1"/>
        <v>1</v>
      </c>
      <c r="P63" t="s">
        <v>216</v>
      </c>
      <c r="Q63">
        <f t="shared" si="2"/>
        <v>128.3446567546259</v>
      </c>
      <c r="R63">
        <f t="shared" si="3"/>
        <v>630.27683488738967</v>
      </c>
      <c r="S63">
        <f t="shared" si="4"/>
        <v>523.74702252167106</v>
      </c>
      <c r="T63">
        <f t="shared" si="5"/>
        <v>133.21760887584935</v>
      </c>
      <c r="U63">
        <f t="shared" si="6"/>
        <v>428.29152142396174</v>
      </c>
      <c r="V63">
        <f t="shared" si="7"/>
        <v>768.20669128442819</v>
      </c>
      <c r="W63">
        <f t="shared" si="8"/>
        <v>164.01948117959375</v>
      </c>
      <c r="X63">
        <f t="shared" si="9"/>
        <v>810.28318307248071</v>
      </c>
      <c r="Y63">
        <v>3586.3870000000002</v>
      </c>
      <c r="Z63">
        <f t="shared" si="0"/>
        <v>3586.3870000000002</v>
      </c>
    </row>
    <row r="64" spans="2:26" x14ac:dyDescent="0.15">
      <c r="B64" t="s">
        <v>217</v>
      </c>
      <c r="C64">
        <v>3.578661665755143E-2</v>
      </c>
      <c r="D64">
        <v>0.17574144532851296</v>
      </c>
      <c r="E64">
        <v>0.14603750864635384</v>
      </c>
      <c r="F64">
        <v>3.7145352377155431E-2</v>
      </c>
      <c r="G64">
        <v>0.11942144599117767</v>
      </c>
      <c r="H64">
        <v>0.21420072381603775</v>
      </c>
      <c r="I64">
        <v>4.5733904673308748E-2</v>
      </c>
      <c r="J64">
        <v>0.22593300250990223</v>
      </c>
      <c r="K64">
        <v>686.77980000000002</v>
      </c>
      <c r="L64">
        <f t="shared" si="1"/>
        <v>1</v>
      </c>
      <c r="P64" t="s">
        <v>217</v>
      </c>
      <c r="Q64">
        <f t="shared" si="2"/>
        <v>24.577525430749841</v>
      </c>
      <c r="R64">
        <f t="shared" si="3"/>
        <v>120.69567467442707</v>
      </c>
      <c r="S64">
        <f t="shared" si="4"/>
        <v>100.29561098064117</v>
      </c>
      <c r="T64">
        <f t="shared" si="5"/>
        <v>25.510677676512334</v>
      </c>
      <c r="U64">
        <f t="shared" si="6"/>
        <v>82.016236793531803</v>
      </c>
      <c r="V64">
        <f t="shared" si="7"/>
        <v>147.10873026223365</v>
      </c>
      <c r="W64">
        <f t="shared" si="8"/>
        <v>31.409121904754048</v>
      </c>
      <c r="X64">
        <f t="shared" si="9"/>
        <v>155.16622227715015</v>
      </c>
      <c r="Y64">
        <v>686.77980000000002</v>
      </c>
      <c r="Z64">
        <f t="shared" si="0"/>
        <v>686.77980000000014</v>
      </c>
    </row>
    <row r="65" spans="2:26" x14ac:dyDescent="0.15">
      <c r="B65" t="s">
        <v>218</v>
      </c>
      <c r="C65">
        <v>3.578661665755143E-2</v>
      </c>
      <c r="D65">
        <v>0.17574144532851296</v>
      </c>
      <c r="E65">
        <v>0.14603750864635384</v>
      </c>
      <c r="F65">
        <v>3.7145352377155431E-2</v>
      </c>
      <c r="G65">
        <v>0.11942144599117767</v>
      </c>
      <c r="H65">
        <v>0.21420072381603775</v>
      </c>
      <c r="I65">
        <v>4.5733904673308748E-2</v>
      </c>
      <c r="J65">
        <v>0.22593300250990223</v>
      </c>
      <c r="K65">
        <v>87431.78</v>
      </c>
      <c r="L65">
        <f t="shared" si="1"/>
        <v>1</v>
      </c>
      <c r="P65" t="s">
        <v>218</v>
      </c>
      <c r="Q65">
        <f t="shared" si="2"/>
        <v>3128.8875945473719</v>
      </c>
      <c r="R65">
        <f t="shared" si="3"/>
        <v>15365.387384844573</v>
      </c>
      <c r="S65">
        <f t="shared" si="4"/>
        <v>12768.319327716106</v>
      </c>
      <c r="T65">
        <f t="shared" si="5"/>
        <v>3247.6842770619305</v>
      </c>
      <c r="U65">
        <f t="shared" si="6"/>
        <v>10441.229593182528</v>
      </c>
      <c r="V65">
        <f t="shared" si="7"/>
        <v>18727.950560524572</v>
      </c>
      <c r="W65">
        <f t="shared" si="8"/>
        <v>3998.5966919377024</v>
      </c>
      <c r="X65">
        <f t="shared" si="9"/>
        <v>19753.724570185219</v>
      </c>
      <c r="Y65">
        <v>87431.78</v>
      </c>
      <c r="Z65">
        <f t="shared" si="0"/>
        <v>87431.780000000013</v>
      </c>
    </row>
    <row r="66" spans="2:26" x14ac:dyDescent="0.15">
      <c r="B66" t="s">
        <v>219</v>
      </c>
      <c r="C66">
        <v>3.578661665755143E-2</v>
      </c>
      <c r="D66">
        <v>0.17574144532851296</v>
      </c>
      <c r="E66">
        <v>0.14603750864635384</v>
      </c>
      <c r="F66">
        <v>3.7145352377155431E-2</v>
      </c>
      <c r="G66">
        <v>0.11942144599117767</v>
      </c>
      <c r="H66">
        <v>0.21420072381603775</v>
      </c>
      <c r="I66">
        <v>4.5733904673308748E-2</v>
      </c>
      <c r="J66">
        <v>0.22593300250990223</v>
      </c>
      <c r="K66">
        <v>53516.84</v>
      </c>
      <c r="L66">
        <f t="shared" si="1"/>
        <v>1</v>
      </c>
      <c r="P66" t="s">
        <v>219</v>
      </c>
      <c r="Q66">
        <f t="shared" si="2"/>
        <v>1915.1866378035145</v>
      </c>
      <c r="R66">
        <f t="shared" si="3"/>
        <v>9405.1268110147757</v>
      </c>
      <c r="S66">
        <f t="shared" si="4"/>
        <v>7815.4659842255351</v>
      </c>
      <c r="T66">
        <f t="shared" si="5"/>
        <v>1987.9018799118467</v>
      </c>
      <c r="U66">
        <f t="shared" si="6"/>
        <v>6391.058417678496</v>
      </c>
      <c r="V66">
        <f t="shared" si="7"/>
        <v>11463.34586434708</v>
      </c>
      <c r="W66">
        <f t="shared" si="8"/>
        <v>2447.5340589767166</v>
      </c>
      <c r="X66">
        <f t="shared" si="9"/>
        <v>12091.220346042035</v>
      </c>
      <c r="Y66">
        <v>53516.84</v>
      </c>
      <c r="Z66">
        <f t="shared" si="0"/>
        <v>53516.84</v>
      </c>
    </row>
    <row r="67" spans="2:26" x14ac:dyDescent="0.15">
      <c r="B67" t="s">
        <v>220</v>
      </c>
      <c r="C67">
        <v>3.578661665755143E-2</v>
      </c>
      <c r="D67">
        <v>0.17574144532851296</v>
      </c>
      <c r="E67">
        <v>0.14603750864635384</v>
      </c>
      <c r="F67">
        <v>3.7145352377155431E-2</v>
      </c>
      <c r="G67">
        <v>0.11942144599117767</v>
      </c>
      <c r="H67">
        <v>0.21420072381603775</v>
      </c>
      <c r="I67">
        <v>4.5733904673308748E-2</v>
      </c>
      <c r="J67">
        <v>0.22593300250990223</v>
      </c>
      <c r="K67">
        <v>95888.13</v>
      </c>
      <c r="L67">
        <f t="shared" si="1"/>
        <v>1</v>
      </c>
      <c r="P67" t="s">
        <v>220</v>
      </c>
      <c r="Q67">
        <f t="shared" si="2"/>
        <v>3431.5117503194574</v>
      </c>
      <c r="R67">
        <f t="shared" si="3"/>
        <v>16851.518556048344</v>
      </c>
      <c r="S67">
        <f t="shared" si="4"/>
        <v>14003.263613957703</v>
      </c>
      <c r="T67">
        <f t="shared" si="5"/>
        <v>3561.798377636489</v>
      </c>
      <c r="U67">
        <f t="shared" si="6"/>
        <v>11451.099137990024</v>
      </c>
      <c r="V67">
        <f t="shared" si="7"/>
        <v>20539.306851366324</v>
      </c>
      <c r="W67">
        <f t="shared" si="8"/>
        <v>4385.3385967218373</v>
      </c>
      <c r="X67">
        <f t="shared" si="9"/>
        <v>21664.29311595983</v>
      </c>
      <c r="Y67">
        <v>95888.13</v>
      </c>
      <c r="Z67">
        <f t="shared" si="0"/>
        <v>95888.13</v>
      </c>
    </row>
    <row r="68" spans="2:26" x14ac:dyDescent="0.15">
      <c r="B68" t="s">
        <v>221</v>
      </c>
      <c r="C68">
        <v>3.578661665755143E-2</v>
      </c>
      <c r="D68">
        <v>0.17574144532851296</v>
      </c>
      <c r="E68">
        <v>0.14603750864635384</v>
      </c>
      <c r="F68">
        <v>3.7145352377155431E-2</v>
      </c>
      <c r="G68">
        <v>0.11942144599117767</v>
      </c>
      <c r="H68">
        <v>0.21420072381603775</v>
      </c>
      <c r="I68">
        <v>4.5733904673308748E-2</v>
      </c>
      <c r="J68">
        <v>0.22593300250990223</v>
      </c>
      <c r="K68">
        <v>13466.75</v>
      </c>
      <c r="L68">
        <f t="shared" si="1"/>
        <v>1</v>
      </c>
      <c r="P68" t="s">
        <v>221</v>
      </c>
      <c r="Q68">
        <f t="shared" si="2"/>
        <v>481.92941987308075</v>
      </c>
      <c r="R68">
        <f t="shared" si="3"/>
        <v>2366.6661088777519</v>
      </c>
      <c r="S68">
        <f t="shared" si="4"/>
        <v>1966.6506195632855</v>
      </c>
      <c r="T68">
        <f t="shared" si="5"/>
        <v>500.2271741250579</v>
      </c>
      <c r="U68">
        <f t="shared" si="6"/>
        <v>1608.2187578016919</v>
      </c>
      <c r="V68">
        <f t="shared" si="7"/>
        <v>2884.5875974496262</v>
      </c>
      <c r="W68">
        <f t="shared" si="8"/>
        <v>615.88706075928053</v>
      </c>
      <c r="X68">
        <f t="shared" si="9"/>
        <v>3042.5832615502259</v>
      </c>
      <c r="Y68">
        <v>13466.75</v>
      </c>
      <c r="Z68">
        <f t="shared" si="0"/>
        <v>13466.75</v>
      </c>
    </row>
    <row r="69" spans="2:26" x14ac:dyDescent="0.15">
      <c r="B69" t="s">
        <v>222</v>
      </c>
      <c r="C69">
        <v>3.578661665755143E-2</v>
      </c>
      <c r="D69">
        <v>0.17574144532851296</v>
      </c>
      <c r="E69">
        <v>0.14603750864635384</v>
      </c>
      <c r="F69">
        <v>3.7145352377155431E-2</v>
      </c>
      <c r="G69">
        <v>0.11942144599117767</v>
      </c>
      <c r="H69">
        <v>0.21420072381603775</v>
      </c>
      <c r="I69">
        <v>4.5733904673308748E-2</v>
      </c>
      <c r="J69">
        <v>0.22593300250990223</v>
      </c>
      <c r="K69">
        <v>127781.5</v>
      </c>
      <c r="L69">
        <f t="shared" ref="L69:L71" si="10">SUM(C69:J69)</f>
        <v>1</v>
      </c>
      <c r="P69" t="s">
        <v>222</v>
      </c>
      <c r="Q69">
        <f t="shared" ref="Q69:Q71" si="11">C69*K69</f>
        <v>4572.8675564269079</v>
      </c>
      <c r="R69">
        <f t="shared" ref="R69:R71" si="12">D69*K69</f>
        <v>22456.50549624538</v>
      </c>
      <c r="S69">
        <f t="shared" ref="S69:S71" si="13">E69*K69</f>
        <v>18660.891911094062</v>
      </c>
      <c r="T69">
        <f t="shared" ref="T69:T71" si="14">F69*K69</f>
        <v>4746.4888447814865</v>
      </c>
      <c r="U69">
        <f t="shared" ref="U69:U71" si="15">G69*K69</f>
        <v>15259.85150092167</v>
      </c>
      <c r="V69">
        <f t="shared" ref="V69:V71" si="16">H69*K69</f>
        <v>27370.889790299028</v>
      </c>
      <c r="W69">
        <f t="shared" ref="W69:W71" si="17">I69*K69</f>
        <v>5843.9469400124017</v>
      </c>
      <c r="X69">
        <f t="shared" ref="X69:X71" si="18">J69*K69</f>
        <v>28870.05796021907</v>
      </c>
      <c r="Y69">
        <v>127781.5</v>
      </c>
      <c r="Z69">
        <f t="shared" ref="Z69:Z72" si="19">SUM(Q69:X69)</f>
        <v>127781.50000000001</v>
      </c>
    </row>
    <row r="70" spans="2:26" x14ac:dyDescent="0.15">
      <c r="B70" t="s">
        <v>223</v>
      </c>
      <c r="C70">
        <v>3.578661665755143E-2</v>
      </c>
      <c r="D70">
        <v>0.17574144532851296</v>
      </c>
      <c r="E70">
        <v>0.14603750864635384</v>
      </c>
      <c r="F70">
        <v>3.7145352377155431E-2</v>
      </c>
      <c r="G70">
        <v>0.11942144599117767</v>
      </c>
      <c r="H70">
        <v>0.21420072381603775</v>
      </c>
      <c r="I70">
        <v>4.5733904673308748E-2</v>
      </c>
      <c r="J70">
        <v>0.22593300250990223</v>
      </c>
      <c r="K70">
        <v>112304.2</v>
      </c>
      <c r="L70">
        <f t="shared" si="10"/>
        <v>1</v>
      </c>
      <c r="P70" t="s">
        <v>223</v>
      </c>
      <c r="Q70">
        <f t="shared" si="11"/>
        <v>4018.9873544329871</v>
      </c>
      <c r="R70">
        <f t="shared" si="12"/>
        <v>19736.502424462386</v>
      </c>
      <c r="S70">
        <f t="shared" si="13"/>
        <v>16400.625578521849</v>
      </c>
      <c r="T70">
        <f t="shared" si="14"/>
        <v>4171.5790824345386</v>
      </c>
      <c r="U70">
        <f t="shared" si="15"/>
        <v>13411.529954882415</v>
      </c>
      <c r="V70">
        <f t="shared" si="16"/>
        <v>24055.640927581066</v>
      </c>
      <c r="W70">
        <f t="shared" si="17"/>
        <v>5136.1095772121998</v>
      </c>
      <c r="X70">
        <f t="shared" si="18"/>
        <v>25373.225100472562</v>
      </c>
      <c r="Y70">
        <v>112304.2</v>
      </c>
      <c r="Z70">
        <f t="shared" si="19"/>
        <v>112304.20000000001</v>
      </c>
    </row>
    <row r="71" spans="2:26" x14ac:dyDescent="0.15">
      <c r="B71" t="s">
        <v>224</v>
      </c>
      <c r="C71">
        <v>3.578661665755143E-2</v>
      </c>
      <c r="D71">
        <v>0.17574144532851296</v>
      </c>
      <c r="E71">
        <v>0.14603750864635384</v>
      </c>
      <c r="F71">
        <v>3.7145352377155431E-2</v>
      </c>
      <c r="G71">
        <v>0.11942144599117767</v>
      </c>
      <c r="H71">
        <v>0.21420072381603775</v>
      </c>
      <c r="I71">
        <v>4.5733904673308748E-2</v>
      </c>
      <c r="J71">
        <v>0.22593300250990223</v>
      </c>
      <c r="K71">
        <v>2767.9850000000001</v>
      </c>
      <c r="L71">
        <f t="shared" si="10"/>
        <v>1</v>
      </c>
      <c r="P71" t="s">
        <v>224</v>
      </c>
      <c r="Q71">
        <f t="shared" si="11"/>
        <v>99.056818108852497</v>
      </c>
      <c r="R71">
        <f t="shared" si="12"/>
        <v>486.44968454764398</v>
      </c>
      <c r="S71">
        <f t="shared" si="13"/>
        <v>404.22963337047776</v>
      </c>
      <c r="T71">
        <f t="shared" si="14"/>
        <v>102.81777819968057</v>
      </c>
      <c r="U71">
        <f t="shared" si="15"/>
        <v>330.55677118188993</v>
      </c>
      <c r="V71">
        <f t="shared" si="16"/>
        <v>592.90439051193528</v>
      </c>
      <c r="W71">
        <f t="shared" si="17"/>
        <v>126.59076212714852</v>
      </c>
      <c r="X71">
        <f t="shared" si="18"/>
        <v>625.37916195237176</v>
      </c>
      <c r="Y71">
        <v>2767.9850000000001</v>
      </c>
      <c r="Z71">
        <f t="shared" si="19"/>
        <v>2767.9850000000001</v>
      </c>
    </row>
    <row r="72" spans="2:26" x14ac:dyDescent="0.15">
      <c r="B72" t="s">
        <v>156</v>
      </c>
      <c r="K72">
        <v>2413784</v>
      </c>
      <c r="P72" t="s">
        <v>156</v>
      </c>
      <c r="Q72">
        <f>SUM(Q4:Q71)</f>
        <v>113368.23071576581</v>
      </c>
      <c r="R72">
        <f t="shared" ref="R72:X72" si="20">SUM(R4:R71)</f>
        <v>449439.56998416653</v>
      </c>
      <c r="S72">
        <f t="shared" si="20"/>
        <v>335072.52508061699</v>
      </c>
      <c r="T72">
        <f t="shared" si="20"/>
        <v>103761.98396852743</v>
      </c>
      <c r="U72">
        <f t="shared" si="20"/>
        <v>283922.62738564727</v>
      </c>
      <c r="V72">
        <f t="shared" si="20"/>
        <v>479470.45786281681</v>
      </c>
      <c r="W72">
        <f t="shared" si="20"/>
        <v>142556.25612638643</v>
      </c>
      <c r="X72">
        <f t="shared" si="20"/>
        <v>506192.26379107282</v>
      </c>
      <c r="Y72">
        <v>2413784</v>
      </c>
      <c r="Z72">
        <f t="shared" si="19"/>
        <v>2413783.9149150001</v>
      </c>
    </row>
    <row r="73" spans="2:26" x14ac:dyDescent="0.15">
      <c r="Z73">
        <f>SUM(Z5:Z71)</f>
        <v>2413783.9149150001</v>
      </c>
    </row>
    <row r="76" spans="2:26" x14ac:dyDescent="0.15">
      <c r="Q76" s="143">
        <v>0</v>
      </c>
      <c r="R76" s="143">
        <v>0</v>
      </c>
      <c r="S76" s="143">
        <v>0</v>
      </c>
      <c r="T76" s="143">
        <v>0</v>
      </c>
      <c r="U76" s="143">
        <v>0</v>
      </c>
      <c r="V76" s="143">
        <v>0</v>
      </c>
      <c r="W76" s="143">
        <v>0</v>
      </c>
      <c r="X76" s="143">
        <v>0</v>
      </c>
    </row>
    <row r="77" spans="2:26" x14ac:dyDescent="0.15">
      <c r="Q77" s="143">
        <v>5.5230479365342982</v>
      </c>
      <c r="R77" s="143">
        <v>17.399187218425425</v>
      </c>
      <c r="S77" s="143">
        <v>9.8038636981223526</v>
      </c>
      <c r="T77" s="143">
        <v>2.7977228440584008</v>
      </c>
      <c r="U77" s="143">
        <v>5.4090394488736449</v>
      </c>
      <c r="V77" s="143">
        <v>10.966719068644613</v>
      </c>
      <c r="W77" s="143">
        <v>3.2214694139169757</v>
      </c>
      <c r="X77" s="143">
        <v>7.2405703714242868</v>
      </c>
    </row>
    <row r="78" spans="2:26" x14ac:dyDescent="0.15">
      <c r="Q78" s="143">
        <v>22.849051069499758</v>
      </c>
      <c r="R78" s="143">
        <v>71.981073112150995</v>
      </c>
      <c r="S78" s="143">
        <v>40.558942252704334</v>
      </c>
      <c r="T78" s="143">
        <v>11.574281606237429</v>
      </c>
      <c r="U78" s="143">
        <v>22.377393791335823</v>
      </c>
      <c r="V78" s="143">
        <v>45.369717399475533</v>
      </c>
      <c r="W78" s="143">
        <v>13.327336645136745</v>
      </c>
      <c r="X78" s="143">
        <v>29.954504123459365</v>
      </c>
    </row>
    <row r="79" spans="2:26" x14ac:dyDescent="0.15">
      <c r="Q79" s="143">
        <v>16.798884590379394</v>
      </c>
      <c r="R79" s="143">
        <v>52.921311096231854</v>
      </c>
      <c r="S79" s="143">
        <v>29.819399848974097</v>
      </c>
      <c r="T79" s="143">
        <v>8.5095446777339809</v>
      </c>
      <c r="U79" s="143">
        <v>16.452116746148658</v>
      </c>
      <c r="V79" s="143">
        <v>33.356336951309707</v>
      </c>
      <c r="W79" s="143">
        <v>9.7984108625692627</v>
      </c>
      <c r="X79" s="143">
        <v>22.022895226653031</v>
      </c>
    </row>
    <row r="80" spans="2:26" x14ac:dyDescent="0.15">
      <c r="Q80" s="143">
        <v>155.23311529328021</v>
      </c>
      <c r="R80" s="143">
        <v>489.02889609573617</v>
      </c>
      <c r="S80" s="143">
        <v>275.55152902134887</v>
      </c>
      <c r="T80" s="143">
        <v>78.633978520723005</v>
      </c>
      <c r="U80" s="143">
        <v>152.02874464272523</v>
      </c>
      <c r="V80" s="143">
        <v>308.23523263500323</v>
      </c>
      <c r="W80" s="143">
        <v>90.543978377661546</v>
      </c>
      <c r="X80" s="143">
        <v>203.50652541352156</v>
      </c>
    </row>
    <row r="81" spans="17:24" x14ac:dyDescent="0.15">
      <c r="Q81" s="143">
        <v>1.0242773654603805</v>
      </c>
      <c r="R81" s="143">
        <v>3.2267678734694702</v>
      </c>
      <c r="S81" s="143">
        <v>1.8181764481201816</v>
      </c>
      <c r="T81" s="143">
        <v>0.51885194858523143</v>
      </c>
      <c r="U81" s="143">
        <v>1.0031339108456352</v>
      </c>
      <c r="V81" s="143">
        <v>2.0338338983210211</v>
      </c>
      <c r="W81" s="143">
        <v>0.59743790785719997</v>
      </c>
      <c r="X81" s="143">
        <v>1.3428006473408785</v>
      </c>
    </row>
    <row r="82" spans="17:24" x14ac:dyDescent="0.15">
      <c r="Q82" s="143">
        <v>0</v>
      </c>
      <c r="R82" s="143">
        <v>0</v>
      </c>
      <c r="S82" s="143">
        <v>0</v>
      </c>
      <c r="T82" s="143">
        <v>0</v>
      </c>
      <c r="U82" s="143">
        <v>0</v>
      </c>
      <c r="V82" s="143">
        <v>0</v>
      </c>
      <c r="W82" s="143">
        <v>0</v>
      </c>
      <c r="X82" s="143">
        <v>0</v>
      </c>
    </row>
    <row r="83" spans="17:24" x14ac:dyDescent="0.15">
      <c r="Q83" s="143">
        <v>0.11242557405693727</v>
      </c>
      <c r="R83" s="143">
        <v>0.36637650218610718</v>
      </c>
      <c r="S83" s="143">
        <v>0.34851043767592937</v>
      </c>
      <c r="T83" s="143">
        <v>7.9214478115815584E-2</v>
      </c>
      <c r="U83" s="143">
        <v>0.17528817676277567</v>
      </c>
      <c r="V83" s="143">
        <v>0.34413672303239701</v>
      </c>
      <c r="W83" s="143">
        <v>9.3737899492881221E-2</v>
      </c>
      <c r="X83" s="143">
        <v>0.28124620867715683</v>
      </c>
    </row>
    <row r="84" spans="17:24" x14ac:dyDescent="0.15">
      <c r="Q84" s="143">
        <v>8.1225962796752373</v>
      </c>
      <c r="R84" s="143">
        <v>26.470208745477777</v>
      </c>
      <c r="S84" s="143">
        <v>25.179409651587331</v>
      </c>
      <c r="T84" s="143">
        <v>5.7231393358425651</v>
      </c>
      <c r="U84" s="143">
        <v>12.664334644387088</v>
      </c>
      <c r="V84" s="143">
        <v>24.863414660323816</v>
      </c>
      <c r="W84" s="143">
        <v>6.7724369661643369</v>
      </c>
      <c r="X84" s="143">
        <v>20.319659716541839</v>
      </c>
    </row>
    <row r="85" spans="17:24" x14ac:dyDescent="0.15">
      <c r="Q85" s="143">
        <v>0</v>
      </c>
      <c r="R85" s="143">
        <v>0</v>
      </c>
      <c r="S85" s="143">
        <v>0</v>
      </c>
      <c r="T85" s="143">
        <v>0</v>
      </c>
      <c r="U85" s="143">
        <v>0</v>
      </c>
      <c r="V85" s="143">
        <v>0</v>
      </c>
      <c r="W85" s="143">
        <v>0</v>
      </c>
      <c r="X85" s="143">
        <v>0</v>
      </c>
    </row>
    <row r="86" spans="17:24" x14ac:dyDescent="0.15">
      <c r="Q86" s="143">
        <v>0.50723758210481429</v>
      </c>
      <c r="R86" s="143">
        <v>1.6530040666261814</v>
      </c>
      <c r="S86" s="143">
        <v>1.5723966119621593</v>
      </c>
      <c r="T86" s="143">
        <v>0.35739697737110787</v>
      </c>
      <c r="U86" s="143">
        <v>0.79085876766510688</v>
      </c>
      <c r="V86" s="143">
        <v>1.5526634466284583</v>
      </c>
      <c r="W86" s="143">
        <v>0.42292321733018745</v>
      </c>
      <c r="X86" s="143">
        <v>1.2689163303119844</v>
      </c>
    </row>
    <row r="87" spans="17:24" x14ac:dyDescent="0.15">
      <c r="Q87" s="143">
        <v>1.9863083709728713</v>
      </c>
      <c r="R87" s="143">
        <v>6.473053122694906</v>
      </c>
      <c r="S87" s="143">
        <v>6.1573997334141444</v>
      </c>
      <c r="T87" s="143">
        <v>1.3995426067738437</v>
      </c>
      <c r="U87" s="143">
        <v>3.0969499222671684</v>
      </c>
      <c r="V87" s="143">
        <v>6.0801259806975665</v>
      </c>
      <c r="W87" s="143">
        <v>1.656138970176195</v>
      </c>
      <c r="X87" s="143">
        <v>4.968991293003306</v>
      </c>
    </row>
    <row r="88" spans="17:24" x14ac:dyDescent="0.15">
      <c r="Q88" s="143">
        <v>0.22080312178216588</v>
      </c>
      <c r="R88" s="143">
        <v>0.71956115064489812</v>
      </c>
      <c r="S88" s="143">
        <v>0.68447231208748094</v>
      </c>
      <c r="T88" s="143">
        <v>0.15557673781108758</v>
      </c>
      <c r="U88" s="143">
        <v>0.34426487892446489</v>
      </c>
      <c r="V88" s="143">
        <v>0.67588236398023582</v>
      </c>
      <c r="W88" s="143">
        <v>0.18410064623596128</v>
      </c>
      <c r="X88" s="143">
        <v>0.55236578853370588</v>
      </c>
    </row>
    <row r="89" spans="17:24" x14ac:dyDescent="0.15">
      <c r="Q89" s="143">
        <v>2.1440356327543778E-3</v>
      </c>
      <c r="R89" s="143">
        <v>6.9870603933327646E-3</v>
      </c>
      <c r="S89" s="143">
        <v>6.6463418402079215E-3</v>
      </c>
      <c r="T89" s="143">
        <v>1.5106764198005043E-3</v>
      </c>
      <c r="U89" s="143">
        <v>3.3428701621715093E-3</v>
      </c>
      <c r="V89" s="143">
        <v>6.5629319922094224E-3</v>
      </c>
      <c r="W89" s="143">
        <v>1.787648391730711E-3</v>
      </c>
      <c r="X89" s="143">
        <v>5.3635651677927925E-3</v>
      </c>
    </row>
    <row r="90" spans="17:24" x14ac:dyDescent="0.15">
      <c r="Q90" s="143">
        <v>0</v>
      </c>
      <c r="R90" s="143">
        <v>0</v>
      </c>
      <c r="S90" s="143">
        <v>0</v>
      </c>
      <c r="T90" s="143">
        <v>0</v>
      </c>
      <c r="U90" s="143">
        <v>0</v>
      </c>
      <c r="V90" s="143">
        <v>0</v>
      </c>
      <c r="W90" s="143">
        <v>0</v>
      </c>
      <c r="X90" s="143">
        <v>0</v>
      </c>
    </row>
    <row r="91" spans="17:24" x14ac:dyDescent="0.15">
      <c r="Q91" s="143">
        <v>0.19211179486168417</v>
      </c>
      <c r="R91" s="143">
        <v>0.62606082308703725</v>
      </c>
      <c r="S91" s="143">
        <v>0.59553145511221472</v>
      </c>
      <c r="T91" s="143">
        <v>0.13536097722884519</v>
      </c>
      <c r="U91" s="143">
        <v>0.29953083663041408</v>
      </c>
      <c r="V91" s="143">
        <v>0.58805769144740749</v>
      </c>
      <c r="W91" s="143">
        <v>0.1601784671254731</v>
      </c>
      <c r="X91" s="143">
        <v>0.48059095450692418</v>
      </c>
    </row>
    <row r="92" spans="17:24" x14ac:dyDescent="0.15">
      <c r="Q92" s="143">
        <v>1.0953892457579699</v>
      </c>
      <c r="R92" s="143">
        <v>3.5696938508833811</v>
      </c>
      <c r="S92" s="143">
        <v>3.3956205130985491</v>
      </c>
      <c r="T92" s="143">
        <v>0.77180559818578232</v>
      </c>
      <c r="U92" s="143">
        <v>1.7078746125612383</v>
      </c>
      <c r="V92" s="143">
        <v>3.3530063656972362</v>
      </c>
      <c r="W92" s="143">
        <v>0.91331076479486883</v>
      </c>
      <c r="X92" s="143">
        <v>2.7402490490209739</v>
      </c>
    </row>
    <row r="93" spans="17:24" x14ac:dyDescent="0.15">
      <c r="Q93" s="143">
        <v>4.3729265621766293</v>
      </c>
      <c r="R93" s="143">
        <v>14.250650277805997</v>
      </c>
      <c r="S93" s="143">
        <v>13.555728426497053</v>
      </c>
      <c r="T93" s="143">
        <v>3.0811414428373518</v>
      </c>
      <c r="U93" s="143">
        <v>6.8180423416228511</v>
      </c>
      <c r="V93" s="143">
        <v>13.385607587884323</v>
      </c>
      <c r="W93" s="143">
        <v>3.6460472095741085</v>
      </c>
      <c r="X93" s="143">
        <v>10.939406151601684</v>
      </c>
    </row>
    <row r="94" spans="17:24" x14ac:dyDescent="0.15">
      <c r="Q94" s="143">
        <v>20.714245201945182</v>
      </c>
      <c r="R94" s="143">
        <v>66.826197189765608</v>
      </c>
      <c r="S94" s="143">
        <v>54.423214820023027</v>
      </c>
      <c r="T94" s="143">
        <v>14.963908435269003</v>
      </c>
      <c r="U94" s="143">
        <v>36.726408885055633</v>
      </c>
      <c r="V94" s="143">
        <v>67.547018552440548</v>
      </c>
      <c r="W94" s="143">
        <v>20.344852582855371</v>
      </c>
      <c r="X94" s="143">
        <v>53.034854332645608</v>
      </c>
    </row>
    <row r="95" spans="17:24" x14ac:dyDescent="0.15">
      <c r="Q95" s="143">
        <v>50.816138457305257</v>
      </c>
      <c r="R95" s="143">
        <v>163.93787250579729</v>
      </c>
      <c r="S95" s="143">
        <v>133.5109048205268</v>
      </c>
      <c r="T95" s="143">
        <v>36.709425590736039</v>
      </c>
      <c r="U95" s="143">
        <v>90.097141399452852</v>
      </c>
      <c r="V95" s="143">
        <v>165.70618980684159</v>
      </c>
      <c r="W95" s="143">
        <v>49.90994533784697</v>
      </c>
      <c r="X95" s="143">
        <v>130.1049820814932</v>
      </c>
    </row>
    <row r="96" spans="17:24" x14ac:dyDescent="0.15">
      <c r="Q96" s="143">
        <v>41.202292161523651</v>
      </c>
      <c r="R96" s="143">
        <v>132.92265654930813</v>
      </c>
      <c r="S96" s="143">
        <v>108.25213158978065</v>
      </c>
      <c r="T96" s="143">
        <v>29.76441194054922</v>
      </c>
      <c r="U96" s="143">
        <v>73.051767717007664</v>
      </c>
      <c r="V96" s="143">
        <v>134.35642795114572</v>
      </c>
      <c r="W96" s="143">
        <v>40.467540667290123</v>
      </c>
      <c r="X96" s="143">
        <v>105.49057142339485</v>
      </c>
    </row>
    <row r="97" spans="17:24" x14ac:dyDescent="0.15">
      <c r="Q97" s="143">
        <v>7.5774490914001227</v>
      </c>
      <c r="R97" s="143">
        <v>37.618413836617592</v>
      </c>
      <c r="S97" s="143">
        <v>16.907338548453218</v>
      </c>
      <c r="T97" s="143">
        <v>5.4170832721699096</v>
      </c>
      <c r="U97" s="143">
        <v>21.993450006766821</v>
      </c>
      <c r="V97" s="143">
        <v>15.611816247155328</v>
      </c>
      <c r="W97" s="143">
        <v>9.6223258419739182</v>
      </c>
      <c r="X97" s="143">
        <v>29.410023155463104</v>
      </c>
    </row>
    <row r="98" spans="17:24" x14ac:dyDescent="0.15">
      <c r="Q98" s="143">
        <v>6.052496785213199</v>
      </c>
      <c r="R98" s="143">
        <v>30.04775433850881</v>
      </c>
      <c r="S98" s="143">
        <v>13.504757468732263</v>
      </c>
      <c r="T98" s="143">
        <v>4.3269019289422079</v>
      </c>
      <c r="U98" s="143">
        <v>17.567295254121863</v>
      </c>
      <c r="V98" s="143">
        <v>12.469957436531896</v>
      </c>
      <c r="W98" s="143">
        <v>7.6858446057946272</v>
      </c>
      <c r="X98" s="143">
        <v>23.491292182155128</v>
      </c>
    </row>
    <row r="99" spans="17:24" x14ac:dyDescent="0.15">
      <c r="Q99" s="143">
        <v>59.653003627404388</v>
      </c>
      <c r="R99" s="143">
        <v>233.72468798757279</v>
      </c>
      <c r="S99" s="143">
        <v>198.53891589599095</v>
      </c>
      <c r="T99" s="143">
        <v>53.172198478452344</v>
      </c>
      <c r="U99" s="143">
        <v>139.8026268162121</v>
      </c>
      <c r="V99" s="143">
        <v>196.89842978785282</v>
      </c>
      <c r="W99" s="143">
        <v>74.788083349022273</v>
      </c>
      <c r="X99" s="143">
        <v>204.09105405749247</v>
      </c>
    </row>
    <row r="100" spans="17:24" x14ac:dyDescent="0.15">
      <c r="Q100" s="143">
        <v>0</v>
      </c>
      <c r="R100" s="143">
        <v>0</v>
      </c>
      <c r="S100" s="143">
        <v>0</v>
      </c>
      <c r="T100" s="143">
        <v>0</v>
      </c>
      <c r="U100" s="143">
        <v>0</v>
      </c>
      <c r="V100" s="143">
        <v>0</v>
      </c>
      <c r="W100" s="143">
        <v>0</v>
      </c>
      <c r="X100" s="143">
        <v>0</v>
      </c>
    </row>
    <row r="101" spans="17:24" x14ac:dyDescent="0.15">
      <c r="Q101" s="143">
        <v>0</v>
      </c>
      <c r="R101" s="143">
        <v>0</v>
      </c>
      <c r="S101" s="143">
        <v>0</v>
      </c>
      <c r="T101" s="143">
        <v>0</v>
      </c>
      <c r="U101" s="143">
        <v>0</v>
      </c>
      <c r="V101" s="143">
        <v>0</v>
      </c>
      <c r="W101" s="143">
        <v>0</v>
      </c>
      <c r="X101" s="143">
        <v>0</v>
      </c>
    </row>
    <row r="102" spans="17:24" x14ac:dyDescent="0.15">
      <c r="Q102" s="143">
        <v>1.2667330243463713</v>
      </c>
      <c r="R102" s="143">
        <v>7.3387084244903571</v>
      </c>
      <c r="S102" s="143">
        <v>8.9657377228142714</v>
      </c>
      <c r="T102" s="143">
        <v>2.4710370499449077</v>
      </c>
      <c r="U102" s="143">
        <v>10.651199323394524</v>
      </c>
      <c r="V102" s="143">
        <v>12.266728064179633</v>
      </c>
      <c r="W102" s="143">
        <v>2.5182233431912997</v>
      </c>
      <c r="X102" s="143">
        <v>16.001173047638641</v>
      </c>
    </row>
    <row r="103" spans="17:24" x14ac:dyDescent="0.15">
      <c r="Q103" s="143">
        <v>180.142604694678</v>
      </c>
      <c r="R103" s="143">
        <v>558.15616218893751</v>
      </c>
      <c r="S103" s="143">
        <v>345.19611617531251</v>
      </c>
      <c r="T103" s="143">
        <v>100.85328644617543</v>
      </c>
      <c r="U103" s="143">
        <v>258.95804907957063</v>
      </c>
      <c r="V103" s="143">
        <v>485.91072553526675</v>
      </c>
      <c r="W103" s="143">
        <v>153.4358576338235</v>
      </c>
      <c r="X103" s="143">
        <v>435.20419824623599</v>
      </c>
    </row>
    <row r="104" spans="17:24" x14ac:dyDescent="0.15">
      <c r="Q104" s="143">
        <v>31.193470668715939</v>
      </c>
      <c r="R104" s="143">
        <v>96.650250524095227</v>
      </c>
      <c r="S104" s="143">
        <v>59.774115862927729</v>
      </c>
      <c r="T104" s="143">
        <v>17.463742338656893</v>
      </c>
      <c r="U104" s="143">
        <v>44.841143060424137</v>
      </c>
      <c r="V104" s="143">
        <v>84.14023984103423</v>
      </c>
      <c r="W104" s="143">
        <v>26.568933721936734</v>
      </c>
      <c r="X104" s="143">
        <v>75.35990398220919</v>
      </c>
    </row>
    <row r="105" spans="17:24" x14ac:dyDescent="0.15">
      <c r="Q105" s="143">
        <v>61.942955460675059</v>
      </c>
      <c r="R105" s="143">
        <v>191.92484950003674</v>
      </c>
      <c r="S105" s="143">
        <v>118.6974490886614</v>
      </c>
      <c r="T105" s="143">
        <v>34.678918077077796</v>
      </c>
      <c r="U105" s="143">
        <v>89.044048893965183</v>
      </c>
      <c r="V105" s="143">
        <v>167.0828868090889</v>
      </c>
      <c r="W105" s="143">
        <v>52.759703966705203</v>
      </c>
      <c r="X105" s="143">
        <v>149.64718820378985</v>
      </c>
    </row>
    <row r="106" spans="17:24" x14ac:dyDescent="0.15">
      <c r="Q106" s="143">
        <v>69.496825394204606</v>
      </c>
      <c r="R106" s="143">
        <v>215.3298572100081</v>
      </c>
      <c r="S106" s="143">
        <v>133.17246219046154</v>
      </c>
      <c r="T106" s="143">
        <v>38.907970995873058</v>
      </c>
      <c r="U106" s="143">
        <v>99.902865020794678</v>
      </c>
      <c r="V106" s="143">
        <v>187.45844663971025</v>
      </c>
      <c r="W106" s="143">
        <v>59.193687274928692</v>
      </c>
      <c r="X106" s="143">
        <v>167.89648527401926</v>
      </c>
    </row>
    <row r="107" spans="17:24" x14ac:dyDescent="0.15">
      <c r="Q107" s="143">
        <v>21.077016078817621</v>
      </c>
      <c r="R107" s="143">
        <v>65.305297571812716</v>
      </c>
      <c r="S107" s="143">
        <v>40.388580498788613</v>
      </c>
      <c r="T107" s="143">
        <v>11.800020009871872</v>
      </c>
      <c r="U107" s="143">
        <v>30.298568034142576</v>
      </c>
      <c r="V107" s="143">
        <v>56.852448605009663</v>
      </c>
      <c r="W107" s="143">
        <v>17.952277551978863</v>
      </c>
      <c r="X107" s="143">
        <v>50.919691649578127</v>
      </c>
    </row>
    <row r="108" spans="17:24" x14ac:dyDescent="0.15">
      <c r="Q108" s="143">
        <v>112.96133707198359</v>
      </c>
      <c r="R108" s="143">
        <v>350.00085894556861</v>
      </c>
      <c r="S108" s="143">
        <v>216.46081392744009</v>
      </c>
      <c r="T108" s="143">
        <v>63.241686242811994</v>
      </c>
      <c r="U108" s="143">
        <v>162.38383762219939</v>
      </c>
      <c r="V108" s="143">
        <v>304.69818812219592</v>
      </c>
      <c r="W108" s="143">
        <v>96.214438902333015</v>
      </c>
      <c r="X108" s="143">
        <v>272.90183916546766</v>
      </c>
    </row>
    <row r="109" spans="17:24" x14ac:dyDescent="0.15">
      <c r="Q109" s="143">
        <v>116.51774579343324</v>
      </c>
      <c r="R109" s="143">
        <v>361.02008144711959</v>
      </c>
      <c r="S109" s="143">
        <v>223.27573969282008</v>
      </c>
      <c r="T109" s="143">
        <v>65.232750533860482</v>
      </c>
      <c r="U109" s="143">
        <v>167.49623546832302</v>
      </c>
      <c r="V109" s="143">
        <v>314.29112781055272</v>
      </c>
      <c r="W109" s="143">
        <v>99.243598068744006</v>
      </c>
      <c r="X109" s="143">
        <v>281.49372118514702</v>
      </c>
    </row>
    <row r="110" spans="17:24" x14ac:dyDescent="0.15">
      <c r="Q110" s="143">
        <v>2975.3979395805686</v>
      </c>
      <c r="R110" s="143">
        <v>9219.0112258892314</v>
      </c>
      <c r="S110" s="143">
        <v>5701.5707892092187</v>
      </c>
      <c r="T110" s="143">
        <v>1665.7839559968602</v>
      </c>
      <c r="U110" s="143">
        <v>4277.184994494095</v>
      </c>
      <c r="V110" s="143">
        <v>8025.7403518072088</v>
      </c>
      <c r="W110" s="143">
        <v>2534.2851872006013</v>
      </c>
      <c r="X110" s="143">
        <v>7188.2255558222187</v>
      </c>
    </row>
    <row r="111" spans="17:24" x14ac:dyDescent="0.15">
      <c r="Q111" s="143">
        <v>0.6696529109863586</v>
      </c>
      <c r="R111" s="143">
        <v>2.8851372186891062</v>
      </c>
      <c r="S111" s="143">
        <v>2.6339196634547455</v>
      </c>
      <c r="T111" s="143">
        <v>0.83867748784465268</v>
      </c>
      <c r="U111" s="143">
        <v>1.6349470992581578</v>
      </c>
      <c r="V111" s="143">
        <v>2.7853347183548465</v>
      </c>
      <c r="W111" s="143">
        <v>0.82944429600793512</v>
      </c>
      <c r="X111" s="143">
        <v>2.4841866054041981</v>
      </c>
    </row>
    <row r="112" spans="17:24" x14ac:dyDescent="0.15">
      <c r="Q112" s="143">
        <v>70.556646378877787</v>
      </c>
      <c r="R112" s="143">
        <v>303.98674171929804</v>
      </c>
      <c r="S112" s="143">
        <v>277.5177039266764</v>
      </c>
      <c r="T112" s="143">
        <v>88.365584566220392</v>
      </c>
      <c r="U112" s="143">
        <v>172.26294762254793</v>
      </c>
      <c r="V112" s="143">
        <v>293.47124987526172</v>
      </c>
      <c r="W112" s="143">
        <v>87.392747682091795</v>
      </c>
      <c r="X112" s="143">
        <v>261.74137822902605</v>
      </c>
    </row>
    <row r="113" spans="17:24" x14ac:dyDescent="0.15">
      <c r="Q113" s="143">
        <v>38.845408307865839</v>
      </c>
      <c r="R113" s="143">
        <v>142.21284352641374</v>
      </c>
      <c r="S113" s="143">
        <v>147.03348727144515</v>
      </c>
      <c r="T113" s="143">
        <v>17.494664449602233</v>
      </c>
      <c r="U113" s="143">
        <v>108.19422490363694</v>
      </c>
      <c r="V113" s="143">
        <v>140.23484581512599</v>
      </c>
      <c r="W113" s="143">
        <v>18.720770520993728</v>
      </c>
      <c r="X113" s="143">
        <v>173.87345520491644</v>
      </c>
    </row>
    <row r="114" spans="17:24" x14ac:dyDescent="0.15">
      <c r="Q114" s="143">
        <v>8.63885522898833</v>
      </c>
      <c r="R114" s="143">
        <v>45.817128403722329</v>
      </c>
      <c r="S114" s="143">
        <v>33.452367837845138</v>
      </c>
      <c r="T114" s="143">
        <v>12.477261972181129</v>
      </c>
      <c r="U114" s="143">
        <v>35.780618239902637</v>
      </c>
      <c r="V114" s="143">
        <v>68.080463667506308</v>
      </c>
      <c r="W114" s="143">
        <v>23.91723238026</v>
      </c>
      <c r="X114" s="143">
        <v>78.420372269594083</v>
      </c>
    </row>
    <row r="115" spans="17:24" x14ac:dyDescent="0.15">
      <c r="Q115" s="143">
        <v>-15.081583226704282</v>
      </c>
      <c r="R115" s="143">
        <v>-54.271198580201798</v>
      </c>
      <c r="S115" s="143">
        <v>-86.592767515245313</v>
      </c>
      <c r="T115" s="143">
        <v>-32.954693141439698</v>
      </c>
      <c r="U115" s="143">
        <v>-74.332022177708836</v>
      </c>
      <c r="V115" s="143">
        <v>-97.153596769435751</v>
      </c>
      <c r="W115" s="143">
        <v>-41.657185768915873</v>
      </c>
      <c r="X115" s="143">
        <v>-93.572952820348434</v>
      </c>
    </row>
    <row r="116" spans="17:24" x14ac:dyDescent="0.15">
      <c r="Q116" s="143">
        <v>62.205231805022308</v>
      </c>
      <c r="R116" s="143">
        <v>223.84602712268318</v>
      </c>
      <c r="S116" s="143">
        <v>357.1589994866431</v>
      </c>
      <c r="T116" s="143">
        <v>135.92434528338333</v>
      </c>
      <c r="U116" s="143">
        <v>306.58854581747164</v>
      </c>
      <c r="V116" s="143">
        <v>400.71800930246707</v>
      </c>
      <c r="W116" s="143">
        <v>171.81849267071632</v>
      </c>
      <c r="X116" s="143">
        <v>385.94934851161315</v>
      </c>
    </row>
    <row r="117" spans="17:24" x14ac:dyDescent="0.15">
      <c r="Q117" s="143">
        <v>-1314.019979520217</v>
      </c>
      <c r="R117" s="143">
        <v>-6969.050936831678</v>
      </c>
      <c r="S117" s="143">
        <v>-5088.2991479804796</v>
      </c>
      <c r="T117" s="143">
        <v>-1897.8639051778439</v>
      </c>
      <c r="U117" s="143">
        <v>-5442.4395363230924</v>
      </c>
      <c r="V117" s="143">
        <v>-10355.433341898912</v>
      </c>
      <c r="W117" s="143">
        <v>-3637.9497479054203</v>
      </c>
      <c r="X117" s="143">
        <v>-11928.193404362351</v>
      </c>
    </row>
    <row r="118" spans="17:24" x14ac:dyDescent="0.15">
      <c r="Q118" s="143">
        <v>7.8788506381947796</v>
      </c>
      <c r="R118" s="143">
        <v>41.786359626979625</v>
      </c>
      <c r="S118" s="143">
        <v>30.509390735466472</v>
      </c>
      <c r="T118" s="143">
        <v>11.379572969641616</v>
      </c>
      <c r="U118" s="143">
        <v>32.632812957495794</v>
      </c>
      <c r="V118" s="143">
        <v>62.091074615466638</v>
      </c>
      <c r="W118" s="143">
        <v>21.813110256870459</v>
      </c>
      <c r="X118" s="143">
        <v>71.521328199884593</v>
      </c>
    </row>
    <row r="119" spans="17:24" x14ac:dyDescent="0.15">
      <c r="Q119" s="143">
        <v>33.384798906267449</v>
      </c>
      <c r="R119" s="143">
        <v>177.05998974126001</v>
      </c>
      <c r="S119" s="143">
        <v>129.2764542988798</v>
      </c>
      <c r="T119" s="143">
        <v>48.218296383103748</v>
      </c>
      <c r="U119" s="143">
        <v>138.27396258160957</v>
      </c>
      <c r="V119" s="143">
        <v>263.09650164739617</v>
      </c>
      <c r="W119" s="143">
        <v>92.427986376032251</v>
      </c>
      <c r="X119" s="143">
        <v>303.0550100654508</v>
      </c>
    </row>
    <row r="120" spans="17:24" x14ac:dyDescent="0.15">
      <c r="Q120" s="143">
        <v>9.5659228715009341</v>
      </c>
      <c r="R120" s="143">
        <v>50.733934634414339</v>
      </c>
      <c r="S120" s="143">
        <v>37.042265684938393</v>
      </c>
      <c r="T120" s="143">
        <v>13.816243299562016</v>
      </c>
      <c r="U120" s="143">
        <v>39.620369285620136</v>
      </c>
      <c r="V120" s="143">
        <v>75.386431099581358</v>
      </c>
      <c r="W120" s="143">
        <v>26.483879424395074</v>
      </c>
      <c r="X120" s="143">
        <v>86.835953699987741</v>
      </c>
    </row>
    <row r="121" spans="17:24" x14ac:dyDescent="0.15">
      <c r="Q121" s="143">
        <v>0</v>
      </c>
      <c r="R121" s="143">
        <v>0</v>
      </c>
      <c r="S121" s="143">
        <v>0</v>
      </c>
      <c r="T121" s="143">
        <v>0</v>
      </c>
      <c r="U121" s="143">
        <v>0</v>
      </c>
      <c r="V121" s="143">
        <v>0</v>
      </c>
      <c r="W121" s="143">
        <v>0</v>
      </c>
      <c r="X121" s="143">
        <v>0</v>
      </c>
    </row>
    <row r="122" spans="17:24" x14ac:dyDescent="0.15">
      <c r="Q122" s="143">
        <v>0</v>
      </c>
      <c r="R122" s="143">
        <v>0</v>
      </c>
      <c r="S122" s="143">
        <v>0</v>
      </c>
      <c r="T122" s="143">
        <v>0</v>
      </c>
      <c r="U122" s="143">
        <v>0</v>
      </c>
      <c r="V122" s="143">
        <v>0</v>
      </c>
      <c r="W122" s="143">
        <v>0</v>
      </c>
      <c r="X122" s="143">
        <v>0</v>
      </c>
    </row>
    <row r="123" spans="17:24" x14ac:dyDescent="0.15">
      <c r="Q123" s="143">
        <v>0</v>
      </c>
      <c r="R123" s="143">
        <v>0</v>
      </c>
      <c r="S123" s="143">
        <v>0</v>
      </c>
      <c r="T123" s="143">
        <v>0</v>
      </c>
      <c r="U123" s="143">
        <v>0</v>
      </c>
      <c r="V123" s="143">
        <v>0</v>
      </c>
      <c r="W123" s="143">
        <v>0</v>
      </c>
      <c r="X123" s="143">
        <v>0</v>
      </c>
    </row>
    <row r="124" spans="17:24" x14ac:dyDescent="0.15">
      <c r="Q124" s="143">
        <v>19.246543267335621</v>
      </c>
      <c r="R124" s="143">
        <v>102.07618033096509</v>
      </c>
      <c r="S124" s="143">
        <v>74.528676302555809</v>
      </c>
      <c r="T124" s="143">
        <v>27.798146402505228</v>
      </c>
      <c r="U124" s="143">
        <v>79.715795534514385</v>
      </c>
      <c r="V124" s="143">
        <v>151.67676212932412</v>
      </c>
      <c r="W124" s="143">
        <v>53.285306402281464</v>
      </c>
      <c r="X124" s="143">
        <v>174.7130896305182</v>
      </c>
    </row>
    <row r="125" spans="17:24" x14ac:dyDescent="0.15">
      <c r="Q125" s="143">
        <v>82.632740222951455</v>
      </c>
      <c r="R125" s="143">
        <v>438.25191750432464</v>
      </c>
      <c r="S125" s="143">
        <v>319.97999134324971</v>
      </c>
      <c r="T125" s="143">
        <v>119.34802932930906</v>
      </c>
      <c r="U125" s="143">
        <v>342.25026970161616</v>
      </c>
      <c r="V125" s="143">
        <v>651.20610536657171</v>
      </c>
      <c r="W125" s="143">
        <v>228.77411390090296</v>
      </c>
      <c r="X125" s="143">
        <v>750.10983263107391</v>
      </c>
    </row>
    <row r="126" spans="17:24" x14ac:dyDescent="0.15">
      <c r="Q126" s="143">
        <v>56.011643478212413</v>
      </c>
      <c r="R126" s="143">
        <v>297.0639735613795</v>
      </c>
      <c r="S126" s="143">
        <v>216.89472171590342</v>
      </c>
      <c r="T126" s="143">
        <v>80.898675882997708</v>
      </c>
      <c r="U126" s="143">
        <v>231.99037131198091</v>
      </c>
      <c r="V126" s="143">
        <v>441.41249710724929</v>
      </c>
      <c r="W126" s="143">
        <v>155.07187671966142</v>
      </c>
      <c r="X126" s="143">
        <v>508.45324022261519</v>
      </c>
    </row>
    <row r="127" spans="17:24" x14ac:dyDescent="0.15">
      <c r="Q127" s="143">
        <v>11.473305647432291</v>
      </c>
      <c r="R127" s="143">
        <v>60.849951079122071</v>
      </c>
      <c r="S127" s="143">
        <v>44.42825243164512</v>
      </c>
      <c r="T127" s="143">
        <v>16.57111231237549</v>
      </c>
      <c r="U127" s="143">
        <v>47.520413114802103</v>
      </c>
      <c r="V127" s="143">
        <v>90.417994927747174</v>
      </c>
      <c r="W127" s="143">
        <v>31.764592653270192</v>
      </c>
      <c r="X127" s="143">
        <v>104.15047783360555</v>
      </c>
    </row>
    <row r="128" spans="17:24" x14ac:dyDescent="0.15">
      <c r="Q128" s="143">
        <v>-585.66030510133487</v>
      </c>
      <c r="R128" s="143">
        <v>-5729.9392133577221</v>
      </c>
      <c r="S128" s="143">
        <v>-4660.5732613685568</v>
      </c>
      <c r="T128" s="143">
        <v>-1938.6582494570578</v>
      </c>
      <c r="U128" s="143">
        <v>-4682.7724567251489</v>
      </c>
      <c r="V128" s="143">
        <v>-7612.181868858248</v>
      </c>
      <c r="W128" s="143">
        <v>-1902.1650816502208</v>
      </c>
      <c r="X128" s="143">
        <v>-10349.739563481713</v>
      </c>
    </row>
    <row r="129" spans="17:24" x14ac:dyDescent="0.15">
      <c r="Q129" s="143">
        <v>0</v>
      </c>
      <c r="R129" s="143">
        <v>0</v>
      </c>
      <c r="S129" s="143">
        <v>0</v>
      </c>
      <c r="T129" s="143">
        <v>0</v>
      </c>
      <c r="U129" s="143">
        <v>0</v>
      </c>
      <c r="V129" s="143">
        <v>0</v>
      </c>
      <c r="W129" s="143">
        <v>0</v>
      </c>
      <c r="X129" s="143">
        <v>0</v>
      </c>
    </row>
    <row r="130" spans="17:24" x14ac:dyDescent="0.15">
      <c r="Q130" s="143">
        <v>236.29387131427674</v>
      </c>
      <c r="R130" s="143">
        <v>1532.264904357924</v>
      </c>
      <c r="S130" s="143">
        <v>1253.5321583588384</v>
      </c>
      <c r="T130" s="143">
        <v>577.5254916997003</v>
      </c>
      <c r="U130" s="143">
        <v>1854.4656375094203</v>
      </c>
      <c r="V130" s="143">
        <v>2073.2362617822714</v>
      </c>
      <c r="W130" s="143">
        <v>657.74147353115688</v>
      </c>
      <c r="X130" s="143">
        <v>3370.7302014464126</v>
      </c>
    </row>
    <row r="131" spans="17:24" x14ac:dyDescent="0.15">
      <c r="Q131" s="143">
        <v>118.69619188950092</v>
      </c>
      <c r="R131" s="143">
        <v>769.69414442120228</v>
      </c>
      <c r="S131" s="143">
        <v>629.67986761843349</v>
      </c>
      <c r="T131" s="143">
        <v>290.10518217246812</v>
      </c>
      <c r="U131" s="143">
        <v>931.54345450433357</v>
      </c>
      <c r="V131" s="143">
        <v>1041.4372907432733</v>
      </c>
      <c r="W131" s="143">
        <v>330.39963212630414</v>
      </c>
      <c r="X131" s="143">
        <v>1693.2002365244844</v>
      </c>
    </row>
    <row r="132" spans="17:24" x14ac:dyDescent="0.15">
      <c r="Q132" s="143">
        <v>-17.304382293089056</v>
      </c>
      <c r="R132" s="143">
        <v>-84.978615995063279</v>
      </c>
      <c r="S132" s="143">
        <v>-70.615473458387342</v>
      </c>
      <c r="T132" s="143">
        <v>-17.96138998264782</v>
      </c>
      <c r="U132" s="143">
        <v>-57.745452027490423</v>
      </c>
      <c r="V132" s="143">
        <v>-103.57534627646787</v>
      </c>
      <c r="W132" s="143">
        <v>-22.114327761007601</v>
      </c>
      <c r="X132" s="143">
        <v>-109.24841220584666</v>
      </c>
    </row>
    <row r="133" spans="17:24" x14ac:dyDescent="0.15">
      <c r="Q133" s="143">
        <v>44.610200647253968</v>
      </c>
      <c r="R133" s="143">
        <v>219.07243183015643</v>
      </c>
      <c r="S133" s="143">
        <v>182.04466281570748</v>
      </c>
      <c r="T133" s="143">
        <v>46.303947604619246</v>
      </c>
      <c r="U133" s="143">
        <v>148.86611713620843</v>
      </c>
      <c r="V133" s="143">
        <v>267.01426848084384</v>
      </c>
      <c r="W133" s="143">
        <v>57.01010194346442</v>
      </c>
      <c r="X133" s="143">
        <v>281.63926954174622</v>
      </c>
    </row>
    <row r="134" spans="17:24" x14ac:dyDescent="0.15">
      <c r="Q134" s="143">
        <v>-2.6050620668209623</v>
      </c>
      <c r="R134" s="143">
        <v>-12.792977251091823</v>
      </c>
      <c r="S134" s="143">
        <v>-10.63069967603036</v>
      </c>
      <c r="T134" s="143">
        <v>-2.7039702960018892</v>
      </c>
      <c r="U134" s="143">
        <v>-8.6932017601300444</v>
      </c>
      <c r="V134" s="143">
        <v>-15.592593891689035</v>
      </c>
      <c r="W134" s="143">
        <v>-3.3291680342992853</v>
      </c>
      <c r="X134" s="143">
        <v>-16.446637023936599</v>
      </c>
    </row>
    <row r="135" spans="17:24" x14ac:dyDescent="0.15">
      <c r="Q135" s="143">
        <v>19.929387883507104</v>
      </c>
      <c r="R135" s="143">
        <v>97.869532196222224</v>
      </c>
      <c r="S135" s="143">
        <v>81.327558377611226</v>
      </c>
      <c r="T135" s="143">
        <v>20.686061012075974</v>
      </c>
      <c r="U135" s="143">
        <v>66.50520616525688</v>
      </c>
      <c r="V135" s="143">
        <v>119.28731208953234</v>
      </c>
      <c r="W135" s="143">
        <v>25.468982843042273</v>
      </c>
      <c r="X135" s="143">
        <v>125.82095943275199</v>
      </c>
    </row>
    <row r="136" spans="17:24" x14ac:dyDescent="0.15">
      <c r="Q136" s="143">
        <v>5.3436719139522424</v>
      </c>
      <c r="R136" s="143">
        <v>26.241782913031688</v>
      </c>
      <c r="S136" s="143">
        <v>21.806379206077015</v>
      </c>
      <c r="T136" s="143">
        <v>5.5465588750978005</v>
      </c>
      <c r="U136" s="143">
        <v>17.832058083981046</v>
      </c>
      <c r="V136" s="143">
        <v>31.984537760500285</v>
      </c>
      <c r="W136" s="143">
        <v>6.829004939380332</v>
      </c>
      <c r="X136" s="143">
        <v>33.736406307979607</v>
      </c>
    </row>
    <row r="137" spans="17:24" x14ac:dyDescent="0.15">
      <c r="Q137" s="143">
        <v>26.964943673178404</v>
      </c>
      <c r="R137" s="143">
        <v>132.41984342005003</v>
      </c>
      <c r="S137" s="143">
        <v>110.0381528799619</v>
      </c>
      <c r="T137" s="143">
        <v>27.988740711508552</v>
      </c>
      <c r="U137" s="143">
        <v>89.983151951362842</v>
      </c>
      <c r="V137" s="143">
        <v>161.39861746988345</v>
      </c>
      <c r="W137" s="143">
        <v>34.460149593662621</v>
      </c>
      <c r="X137" s="143">
        <v>170.23880030039226</v>
      </c>
    </row>
    <row r="138" spans="17:24" x14ac:dyDescent="0.15">
      <c r="Q138" s="143">
        <v>19.580135555561064</v>
      </c>
      <c r="R138" s="143">
        <v>96.154418708827677</v>
      </c>
      <c r="S138" s="143">
        <v>79.90233451947887</v>
      </c>
      <c r="T138" s="143">
        <v>20.323548374621602</v>
      </c>
      <c r="U138" s="143">
        <v>65.339736447395197</v>
      </c>
      <c r="V138" s="143">
        <v>117.19686296559449</v>
      </c>
      <c r="W138" s="143">
        <v>25.022651947164054</v>
      </c>
      <c r="X138" s="143">
        <v>123.61601148135712</v>
      </c>
    </row>
    <row r="139" spans="17:24" x14ac:dyDescent="0.15">
      <c r="Q139" s="143">
        <v>119.80382282313467</v>
      </c>
      <c r="R139" s="143">
        <v>588.33438154528665</v>
      </c>
      <c r="S139" s="143">
        <v>488.89371070813218</v>
      </c>
      <c r="T139" s="143">
        <v>124.35249907751742</v>
      </c>
      <c r="U139" s="143">
        <v>399.79039912370723</v>
      </c>
      <c r="V139" s="143">
        <v>717.08554653849262</v>
      </c>
      <c r="W139" s="143">
        <v>153.10462749026186</v>
      </c>
      <c r="X139" s="143">
        <v>756.36201269346736</v>
      </c>
    </row>
    <row r="140" spans="17:24" x14ac:dyDescent="0.15">
      <c r="Q140" s="143">
        <v>0</v>
      </c>
      <c r="R140" s="143">
        <v>0</v>
      </c>
      <c r="S140" s="143">
        <v>0</v>
      </c>
      <c r="T140" s="143">
        <v>0</v>
      </c>
      <c r="U140" s="143">
        <v>0</v>
      </c>
      <c r="V140" s="143">
        <v>0</v>
      </c>
      <c r="W140" s="143">
        <v>0</v>
      </c>
      <c r="X140" s="143">
        <v>0</v>
      </c>
    </row>
    <row r="141" spans="17:24" x14ac:dyDescent="0.15">
      <c r="Q141" s="143">
        <v>44.044700530831342</v>
      </c>
      <c r="R141" s="143">
        <v>216.29536551107529</v>
      </c>
      <c r="S141" s="143">
        <v>179.73697810407782</v>
      </c>
      <c r="T141" s="143">
        <v>45.716976746355442</v>
      </c>
      <c r="U141" s="143">
        <v>146.97901944665583</v>
      </c>
      <c r="V141" s="143">
        <v>263.62946864310283</v>
      </c>
      <c r="W141" s="143">
        <v>56.2874147818168</v>
      </c>
      <c r="X141" s="143">
        <v>278.06907623608475</v>
      </c>
    </row>
    <row r="142" spans="17:24" x14ac:dyDescent="0.15">
      <c r="Q142" s="143">
        <v>102.90738648797172</v>
      </c>
      <c r="R142" s="143">
        <v>505.35911258210132</v>
      </c>
      <c r="S142" s="143">
        <v>419.94297722580814</v>
      </c>
      <c r="T142" s="143">
        <v>106.81454382475775</v>
      </c>
      <c r="U142" s="143">
        <v>343.40627992764865</v>
      </c>
      <c r="V142" s="143">
        <v>615.95195999309328</v>
      </c>
      <c r="W142" s="143">
        <v>131.51163880218721</v>
      </c>
      <c r="X142" s="143">
        <v>649.68910115643223</v>
      </c>
    </row>
    <row r="143" spans="17:24" x14ac:dyDescent="0.15">
      <c r="Q143" s="143">
        <v>1.8021360000499764</v>
      </c>
      <c r="R143" s="143">
        <v>8.8499560703930964</v>
      </c>
      <c r="S143" s="143">
        <v>7.3541305736615303</v>
      </c>
      <c r="T143" s="143">
        <v>1.8705589688453652</v>
      </c>
      <c r="U143" s="143">
        <v>6.0138036813634459</v>
      </c>
      <c r="V143" s="143">
        <v>10.786681493797742</v>
      </c>
      <c r="W143" s="143">
        <v>2.3030597394356405</v>
      </c>
      <c r="X143" s="143">
        <v>11.377493472453203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3"/>
  <sheetViews>
    <sheetView topLeftCell="M45" workbookViewId="0">
      <selection activeCell="O4" sqref="O4:V71"/>
    </sheetView>
  </sheetViews>
  <sheetFormatPr baseColWidth="10" defaultColWidth="8.83203125" defaultRowHeight="13" x14ac:dyDescent="0.15"/>
  <cols>
    <col min="2" max="2" width="16.83203125" bestFit="1" customWidth="1"/>
    <col min="15" max="21" width="18.5" bestFit="1" customWidth="1"/>
    <col min="22" max="22" width="19.5" bestFit="1" customWidth="1"/>
  </cols>
  <sheetData>
    <row r="1" spans="1:24" x14ac:dyDescent="0.15">
      <c r="A1" s="144" t="s">
        <v>229</v>
      </c>
    </row>
    <row r="3" spans="1:24" x14ac:dyDescent="0.15">
      <c r="B3" t="s">
        <v>228</v>
      </c>
      <c r="C3" t="s">
        <v>148</v>
      </c>
      <c r="D3" t="s">
        <v>149</v>
      </c>
      <c r="E3" t="s">
        <v>150</v>
      </c>
      <c r="F3" t="s">
        <v>151</v>
      </c>
      <c r="G3" t="s">
        <v>152</v>
      </c>
      <c r="H3" t="s">
        <v>153</v>
      </c>
      <c r="I3" t="s">
        <v>154</v>
      </c>
      <c r="J3" t="s">
        <v>155</v>
      </c>
      <c r="K3" t="s">
        <v>156</v>
      </c>
      <c r="L3" s="144" t="s">
        <v>227</v>
      </c>
      <c r="N3" t="s">
        <v>228</v>
      </c>
      <c r="O3" t="s">
        <v>148</v>
      </c>
      <c r="P3" t="s">
        <v>149</v>
      </c>
      <c r="Q3" t="s">
        <v>150</v>
      </c>
      <c r="R3" t="s">
        <v>151</v>
      </c>
      <c r="S3" t="s">
        <v>152</v>
      </c>
      <c r="T3" t="s">
        <v>153</v>
      </c>
      <c r="U3" t="s">
        <v>154</v>
      </c>
      <c r="V3" t="s">
        <v>155</v>
      </c>
      <c r="W3" t="s">
        <v>156</v>
      </c>
      <c r="X3" s="144" t="s">
        <v>230</v>
      </c>
    </row>
    <row r="4" spans="1:24" x14ac:dyDescent="0.15">
      <c r="B4" t="s">
        <v>157</v>
      </c>
      <c r="C4">
        <f>Sheet3!G27</f>
        <v>1.86679105839598E-2</v>
      </c>
      <c r="D4">
        <f>Sheet3!H27</f>
        <v>0.18508855006856945</v>
      </c>
      <c r="E4">
        <f>Sheet3!I27</f>
        <v>5.8249043877929403E-2</v>
      </c>
      <c r="F4">
        <f>Sheet3!J27</f>
        <v>0.10207652229565227</v>
      </c>
      <c r="G4">
        <f>Sheet3!K27</f>
        <v>0.16713358685095481</v>
      </c>
      <c r="H4">
        <f>Sheet3!L27</f>
        <v>6.9630457439792362E-2</v>
      </c>
      <c r="I4">
        <f>Sheet3!M27</f>
        <v>0.11778696526354721</v>
      </c>
      <c r="J4">
        <f>Sheet3!N27</f>
        <v>0.28136696361959473</v>
      </c>
      <c r="K4">
        <v>0</v>
      </c>
      <c r="L4">
        <f>SUM(C4:J4)</f>
        <v>1.0000000000000002</v>
      </c>
      <c r="N4" t="s">
        <v>157</v>
      </c>
      <c r="O4">
        <f>C4*K4</f>
        <v>0</v>
      </c>
      <c r="P4">
        <f>D4*K4</f>
        <v>0</v>
      </c>
      <c r="Q4">
        <f>E4*K4</f>
        <v>0</v>
      </c>
      <c r="R4">
        <f>F4*K4</f>
        <v>0</v>
      </c>
      <c r="S4">
        <f>G4*K4</f>
        <v>0</v>
      </c>
      <c r="T4">
        <f>H4*K4</f>
        <v>0</v>
      </c>
      <c r="U4">
        <f>I4*K4</f>
        <v>0</v>
      </c>
      <c r="V4">
        <f>J4*K4</f>
        <v>0</v>
      </c>
      <c r="W4">
        <v>0</v>
      </c>
      <c r="X4">
        <f>SUM(O4:V4)</f>
        <v>0</v>
      </c>
    </row>
    <row r="5" spans="1:24" x14ac:dyDescent="0.15">
      <c r="B5" t="s">
        <v>158</v>
      </c>
      <c r="C5">
        <v>1.86679105839598E-2</v>
      </c>
      <c r="D5">
        <v>0.18508855006856945</v>
      </c>
      <c r="E5">
        <v>5.8249043877929403E-2</v>
      </c>
      <c r="F5">
        <v>0.10207652229565227</v>
      </c>
      <c r="G5">
        <v>0.16713358685095481</v>
      </c>
      <c r="H5">
        <v>6.9630457439792362E-2</v>
      </c>
      <c r="I5">
        <v>0.11778696526354721</v>
      </c>
      <c r="J5">
        <v>0.28136696361959473</v>
      </c>
      <c r="K5">
        <v>1268.922</v>
      </c>
      <c r="L5">
        <f t="shared" ref="L5:L68" si="0">SUM(C5:J5)</f>
        <v>1.0000000000000002</v>
      </c>
      <c r="N5" t="s">
        <v>158</v>
      </c>
      <c r="O5">
        <f t="shared" ref="O5:O68" si="1">C5*K5</f>
        <v>23.688122434019437</v>
      </c>
      <c r="P5">
        <f t="shared" ref="P5:P68" si="2">D5*K5</f>
        <v>234.8629331301093</v>
      </c>
      <c r="Q5">
        <f t="shared" ref="Q5:Q68" si="3">E5*K5</f>
        <v>73.913493255669934</v>
      </c>
      <c r="R5">
        <f t="shared" ref="R5:R68" si="4">F5*K5</f>
        <v>129.52714482444367</v>
      </c>
      <c r="S5">
        <f t="shared" ref="S5:S68" si="5">G5*K5</f>
        <v>212.07948529408728</v>
      </c>
      <c r="T5">
        <f t="shared" ref="T5:T68" si="6">H5*K5</f>
        <v>88.355619315416206</v>
      </c>
      <c r="U5">
        <f t="shared" ref="U5:U68" si="7">I5*K5</f>
        <v>149.46247153615084</v>
      </c>
      <c r="V5">
        <f t="shared" ref="V5:V68" si="8">J5*K5</f>
        <v>357.03273021010341</v>
      </c>
      <c r="W5">
        <v>1268.922</v>
      </c>
      <c r="X5">
        <f t="shared" ref="X5:X68" si="9">SUM(O5:V5)</f>
        <v>1268.922</v>
      </c>
    </row>
    <row r="6" spans="1:24" x14ac:dyDescent="0.15">
      <c r="B6" t="s">
        <v>159</v>
      </c>
      <c r="C6">
        <v>1.86679105839598E-2</v>
      </c>
      <c r="D6">
        <v>0.18508855006856945</v>
      </c>
      <c r="E6">
        <v>5.8249043877929403E-2</v>
      </c>
      <c r="F6">
        <v>0.10207652229565227</v>
      </c>
      <c r="G6">
        <v>0.16713358685095481</v>
      </c>
      <c r="H6">
        <v>6.9630457439792362E-2</v>
      </c>
      <c r="I6">
        <v>0.11778696526354721</v>
      </c>
      <c r="J6">
        <v>0.28136696361959473</v>
      </c>
      <c r="K6">
        <v>720.90930000000003</v>
      </c>
      <c r="L6">
        <f t="shared" si="0"/>
        <v>1.0000000000000002</v>
      </c>
      <c r="N6" t="s">
        <v>159</v>
      </c>
      <c r="O6">
        <f t="shared" si="1"/>
        <v>13.457870351545051</v>
      </c>
      <c r="P6">
        <f t="shared" si="2"/>
        <v>133.43205706794737</v>
      </c>
      <c r="Q6">
        <f t="shared" si="3"/>
        <v>41.992277447707373</v>
      </c>
      <c r="R6">
        <f t="shared" si="4"/>
        <v>73.587914234593072</v>
      </c>
      <c r="S6">
        <f t="shared" si="5"/>
        <v>120.48815710321104</v>
      </c>
      <c r="T6">
        <f t="shared" si="6"/>
        <v>50.197244331600508</v>
      </c>
      <c r="U6">
        <f t="shared" si="7"/>
        <v>84.913718677268136</v>
      </c>
      <c r="V6">
        <f t="shared" si="8"/>
        <v>202.84006078612751</v>
      </c>
      <c r="W6">
        <v>720.90930000000003</v>
      </c>
      <c r="X6">
        <f t="shared" si="9"/>
        <v>720.90930000000014</v>
      </c>
    </row>
    <row r="7" spans="1:24" x14ac:dyDescent="0.15">
      <c r="B7" t="s">
        <v>160</v>
      </c>
      <c r="C7">
        <v>1.86679105839598E-2</v>
      </c>
      <c r="D7">
        <v>0.18508855006856945</v>
      </c>
      <c r="E7">
        <v>5.8249043877929403E-2</v>
      </c>
      <c r="F7">
        <v>0.10207652229565227</v>
      </c>
      <c r="G7">
        <v>0.16713358685095481</v>
      </c>
      <c r="H7">
        <v>6.9630457439792362E-2</v>
      </c>
      <c r="I7">
        <v>0.11778696526354721</v>
      </c>
      <c r="J7">
        <v>0.28136696361959473</v>
      </c>
      <c r="K7">
        <v>122.5403</v>
      </c>
      <c r="L7">
        <f t="shared" si="0"/>
        <v>1.0000000000000002</v>
      </c>
      <c r="N7" t="s">
        <v>160</v>
      </c>
      <c r="O7">
        <f t="shared" si="1"/>
        <v>2.287571363331609</v>
      </c>
      <c r="P7">
        <f t="shared" si="2"/>
        <v>22.68080645196752</v>
      </c>
      <c r="Q7">
        <f t="shared" si="3"/>
        <v>7.1378553115146328</v>
      </c>
      <c r="R7">
        <f t="shared" si="4"/>
        <v>12.508487665065918</v>
      </c>
      <c r="S7">
        <f t="shared" si="5"/>
        <v>20.480599872792059</v>
      </c>
      <c r="T7">
        <f t="shared" si="6"/>
        <v>8.5325371438093889</v>
      </c>
      <c r="U7">
        <f t="shared" si="7"/>
        <v>14.433650059484654</v>
      </c>
      <c r="V7">
        <f t="shared" si="8"/>
        <v>34.478792132034222</v>
      </c>
      <c r="W7">
        <v>122.5403</v>
      </c>
      <c r="X7">
        <f t="shared" si="9"/>
        <v>122.5403</v>
      </c>
    </row>
    <row r="8" spans="1:24" x14ac:dyDescent="0.15">
      <c r="B8" t="s">
        <v>161</v>
      </c>
      <c r="C8">
        <v>1.86679105839598E-2</v>
      </c>
      <c r="D8">
        <v>0.18508855006856945</v>
      </c>
      <c r="E8">
        <v>5.8249043877929403E-2</v>
      </c>
      <c r="F8">
        <v>0.10207652229565227</v>
      </c>
      <c r="G8">
        <v>0.16713358685095481</v>
      </c>
      <c r="H8">
        <v>6.9630457439792362E-2</v>
      </c>
      <c r="I8">
        <v>0.11778696526354721</v>
      </c>
      <c r="J8">
        <v>0.28136696361959473</v>
      </c>
      <c r="K8">
        <v>6587.366</v>
      </c>
      <c r="L8">
        <f t="shared" si="0"/>
        <v>1.0000000000000002</v>
      </c>
      <c r="N8" t="s">
        <v>161</v>
      </c>
      <c r="O8">
        <f t="shared" si="1"/>
        <v>122.97235947181693</v>
      </c>
      <c r="P8">
        <f t="shared" si="2"/>
        <v>1219.246021710992</v>
      </c>
      <c r="Q8">
        <f t="shared" si="3"/>
        <v>383.70777117398029</v>
      </c>
      <c r="R8">
        <f t="shared" si="4"/>
        <v>672.41541236862167</v>
      </c>
      <c r="S8">
        <f t="shared" si="5"/>
        <v>1100.9701074800269</v>
      </c>
      <c r="T8">
        <f t="shared" si="6"/>
        <v>458.68130790333527</v>
      </c>
      <c r="U8">
        <f t="shared" si="7"/>
        <v>775.90585022027187</v>
      </c>
      <c r="V8">
        <f t="shared" si="8"/>
        <v>1853.4671696709552</v>
      </c>
      <c r="W8">
        <v>6587.366</v>
      </c>
      <c r="X8">
        <f t="shared" si="9"/>
        <v>6587.366</v>
      </c>
    </row>
    <row r="9" spans="1:24" x14ac:dyDescent="0.15">
      <c r="B9" t="s">
        <v>162</v>
      </c>
      <c r="C9">
        <v>1.86679105839598E-2</v>
      </c>
      <c r="D9">
        <v>0.18508855006856945</v>
      </c>
      <c r="E9">
        <v>5.8249043877929403E-2</v>
      </c>
      <c r="F9">
        <v>0.10207652229565227</v>
      </c>
      <c r="G9">
        <v>0.16713358685095481</v>
      </c>
      <c r="H9">
        <v>6.9630457439792362E-2</v>
      </c>
      <c r="I9">
        <v>0.11778696526354721</v>
      </c>
      <c r="J9">
        <v>0.28136696361959473</v>
      </c>
      <c r="K9">
        <v>4.5507609999999996</v>
      </c>
      <c r="L9">
        <f t="shared" si="0"/>
        <v>1.0000000000000002</v>
      </c>
      <c r="N9" t="s">
        <v>162</v>
      </c>
      <c r="O9">
        <f t="shared" si="1"/>
        <v>8.495319943697148E-2</v>
      </c>
      <c r="P9">
        <f t="shared" si="2"/>
        <v>0.84229375519859306</v>
      </c>
      <c r="Q9">
        <f t="shared" si="3"/>
        <v>0.26507747716696989</v>
      </c>
      <c r="R9">
        <f t="shared" si="4"/>
        <v>0.46452585667868479</v>
      </c>
      <c r="S9">
        <f t="shared" si="5"/>
        <v>0.76058500883143787</v>
      </c>
      <c r="T9">
        <f t="shared" si="6"/>
        <v>0.31687157012916689</v>
      </c>
      <c r="U9">
        <f t="shared" si="7"/>
        <v>0.53602032782970532</v>
      </c>
      <c r="V9">
        <f t="shared" si="8"/>
        <v>1.2804338047284705</v>
      </c>
      <c r="W9">
        <v>4.5507609999999996</v>
      </c>
      <c r="X9">
        <f t="shared" si="9"/>
        <v>4.5507609999999996</v>
      </c>
    </row>
    <row r="10" spans="1:24" x14ac:dyDescent="0.15">
      <c r="B10" t="s">
        <v>163</v>
      </c>
      <c r="C10">
        <v>4.115994872814048E-2</v>
      </c>
      <c r="D10">
        <v>0.19824376929217491</v>
      </c>
      <c r="E10">
        <v>5.2917242946679169E-2</v>
      </c>
      <c r="F10">
        <v>8.8685312319813567E-2</v>
      </c>
      <c r="G10">
        <v>0.14769059914650093</v>
      </c>
      <c r="H10">
        <v>6.9577345768140966E-2</v>
      </c>
      <c r="I10">
        <v>0.10929610492344261</v>
      </c>
      <c r="J10">
        <v>0.29242967687510724</v>
      </c>
      <c r="K10">
        <v>0</v>
      </c>
      <c r="L10">
        <f t="shared" si="0"/>
        <v>0.99999999999999989</v>
      </c>
      <c r="N10" t="s">
        <v>163</v>
      </c>
      <c r="O10">
        <f t="shared" si="1"/>
        <v>0</v>
      </c>
      <c r="P10">
        <f t="shared" si="2"/>
        <v>0</v>
      </c>
      <c r="Q10">
        <f t="shared" si="3"/>
        <v>0</v>
      </c>
      <c r="R10">
        <f t="shared" si="4"/>
        <v>0</v>
      </c>
      <c r="S10">
        <f t="shared" si="5"/>
        <v>0</v>
      </c>
      <c r="T10">
        <f t="shared" si="6"/>
        <v>0</v>
      </c>
      <c r="U10">
        <f t="shared" si="7"/>
        <v>0</v>
      </c>
      <c r="V10">
        <f t="shared" si="8"/>
        <v>0</v>
      </c>
      <c r="W10">
        <v>0</v>
      </c>
      <c r="X10">
        <f t="shared" si="9"/>
        <v>0</v>
      </c>
    </row>
    <row r="11" spans="1:24" x14ac:dyDescent="0.15">
      <c r="B11" t="s">
        <v>164</v>
      </c>
      <c r="C11">
        <v>4.115994872814048E-2</v>
      </c>
      <c r="D11">
        <v>0.19824376929217491</v>
      </c>
      <c r="E11">
        <v>5.2917242946679169E-2</v>
      </c>
      <c r="F11">
        <v>8.8685312319813567E-2</v>
      </c>
      <c r="G11">
        <v>0.14769059914650093</v>
      </c>
      <c r="H11">
        <v>6.9577345768140966E-2</v>
      </c>
      <c r="I11">
        <v>0.10929610492344261</v>
      </c>
      <c r="J11">
        <v>0.29242967687510724</v>
      </c>
      <c r="K11">
        <v>0</v>
      </c>
      <c r="L11">
        <f t="shared" si="0"/>
        <v>0.99999999999999989</v>
      </c>
      <c r="N11" t="s">
        <v>164</v>
      </c>
      <c r="O11">
        <f t="shared" si="1"/>
        <v>0</v>
      </c>
      <c r="P11">
        <f t="shared" si="2"/>
        <v>0</v>
      </c>
      <c r="Q11">
        <f t="shared" si="3"/>
        <v>0</v>
      </c>
      <c r="R11">
        <f t="shared" si="4"/>
        <v>0</v>
      </c>
      <c r="S11">
        <f t="shared" si="5"/>
        <v>0</v>
      </c>
      <c r="T11">
        <f t="shared" si="6"/>
        <v>0</v>
      </c>
      <c r="U11">
        <f t="shared" si="7"/>
        <v>0</v>
      </c>
      <c r="V11">
        <f t="shared" si="8"/>
        <v>0</v>
      </c>
      <c r="W11">
        <v>0</v>
      </c>
      <c r="X11">
        <f t="shared" si="9"/>
        <v>0</v>
      </c>
    </row>
    <row r="12" spans="1:24" x14ac:dyDescent="0.15">
      <c r="B12" t="s">
        <v>165</v>
      </c>
      <c r="C12">
        <v>4.115994872814048E-2</v>
      </c>
      <c r="D12">
        <v>0.19824376929217491</v>
      </c>
      <c r="E12">
        <v>5.2917242946679169E-2</v>
      </c>
      <c r="F12">
        <v>8.8685312319813567E-2</v>
      </c>
      <c r="G12">
        <v>0.14769059914650093</v>
      </c>
      <c r="H12">
        <v>6.9577345768140966E-2</v>
      </c>
      <c r="I12">
        <v>0.10929610492344261</v>
      </c>
      <c r="J12">
        <v>0.29242967687510724</v>
      </c>
      <c r="K12">
        <v>1.6551439999999999</v>
      </c>
      <c r="L12">
        <f t="shared" si="0"/>
        <v>0.99999999999999989</v>
      </c>
      <c r="N12" t="s">
        <v>165</v>
      </c>
      <c r="O12">
        <f t="shared" si="1"/>
        <v>6.8125642177689349E-2</v>
      </c>
      <c r="P12">
        <f t="shared" si="2"/>
        <v>0.32812198528132752</v>
      </c>
      <c r="Q12">
        <f t="shared" si="3"/>
        <v>8.7585657159738345E-2</v>
      </c>
      <c r="R12">
        <f t="shared" si="4"/>
        <v>0.14678696257426549</v>
      </c>
      <c r="S12">
        <f t="shared" si="5"/>
        <v>0.24444920903373613</v>
      </c>
      <c r="T12">
        <f t="shared" si="6"/>
        <v>0.1151605263840639</v>
      </c>
      <c r="U12">
        <f t="shared" si="7"/>
        <v>0.18090079228740649</v>
      </c>
      <c r="V12">
        <f t="shared" si="8"/>
        <v>0.48401322510177247</v>
      </c>
      <c r="W12">
        <v>1.6551439999999999</v>
      </c>
      <c r="X12">
        <f t="shared" si="9"/>
        <v>1.6551439999999995</v>
      </c>
    </row>
    <row r="13" spans="1:24" x14ac:dyDescent="0.15">
      <c r="B13" t="s">
        <v>166</v>
      </c>
      <c r="C13">
        <v>4.115994872814048E-2</v>
      </c>
      <c r="D13">
        <v>0.19824376929217491</v>
      </c>
      <c r="E13">
        <v>5.2917242946679169E-2</v>
      </c>
      <c r="F13">
        <v>8.8685312319813567E-2</v>
      </c>
      <c r="G13">
        <v>0.14769059914650093</v>
      </c>
      <c r="H13">
        <v>6.9577345768140966E-2</v>
      </c>
      <c r="I13">
        <v>0.10929610492344261</v>
      </c>
      <c r="J13">
        <v>0.29242967687510724</v>
      </c>
      <c r="K13">
        <v>0</v>
      </c>
      <c r="L13">
        <f t="shared" si="0"/>
        <v>0.99999999999999989</v>
      </c>
      <c r="N13" t="s">
        <v>166</v>
      </c>
      <c r="O13">
        <f t="shared" si="1"/>
        <v>0</v>
      </c>
      <c r="P13">
        <f t="shared" si="2"/>
        <v>0</v>
      </c>
      <c r="Q13">
        <f t="shared" si="3"/>
        <v>0</v>
      </c>
      <c r="R13">
        <f t="shared" si="4"/>
        <v>0</v>
      </c>
      <c r="S13">
        <f t="shared" si="5"/>
        <v>0</v>
      </c>
      <c r="T13">
        <f t="shared" si="6"/>
        <v>0</v>
      </c>
      <c r="U13">
        <f t="shared" si="7"/>
        <v>0</v>
      </c>
      <c r="V13">
        <f t="shared" si="8"/>
        <v>0</v>
      </c>
      <c r="W13">
        <v>0</v>
      </c>
      <c r="X13">
        <f t="shared" si="9"/>
        <v>0</v>
      </c>
    </row>
    <row r="14" spans="1:24" x14ac:dyDescent="0.15">
      <c r="B14" t="s">
        <v>167</v>
      </c>
      <c r="C14">
        <v>4.115994872814048E-2</v>
      </c>
      <c r="D14">
        <v>0.19824376929217491</v>
      </c>
      <c r="E14">
        <v>5.2917242946679169E-2</v>
      </c>
      <c r="F14">
        <v>8.8685312319813567E-2</v>
      </c>
      <c r="G14">
        <v>0.14769059914650093</v>
      </c>
      <c r="H14">
        <v>6.9577345768140966E-2</v>
      </c>
      <c r="I14">
        <v>0.10929610492344261</v>
      </c>
      <c r="J14">
        <v>0.29242967687510724</v>
      </c>
      <c r="K14">
        <v>0</v>
      </c>
      <c r="L14">
        <f t="shared" si="0"/>
        <v>0.99999999999999989</v>
      </c>
      <c r="N14" t="s">
        <v>167</v>
      </c>
      <c r="O14">
        <f t="shared" si="1"/>
        <v>0</v>
      </c>
      <c r="P14">
        <f t="shared" si="2"/>
        <v>0</v>
      </c>
      <c r="Q14">
        <f t="shared" si="3"/>
        <v>0</v>
      </c>
      <c r="R14">
        <f t="shared" si="4"/>
        <v>0</v>
      </c>
      <c r="S14">
        <f t="shared" si="5"/>
        <v>0</v>
      </c>
      <c r="T14">
        <f t="shared" si="6"/>
        <v>0</v>
      </c>
      <c r="U14">
        <f t="shared" si="7"/>
        <v>0</v>
      </c>
      <c r="V14">
        <f t="shared" si="8"/>
        <v>0</v>
      </c>
      <c r="W14">
        <v>0</v>
      </c>
      <c r="X14">
        <f t="shared" si="9"/>
        <v>0</v>
      </c>
    </row>
    <row r="15" spans="1:24" x14ac:dyDescent="0.15">
      <c r="B15" t="s">
        <v>168</v>
      </c>
      <c r="C15">
        <v>4.115994872814048E-2</v>
      </c>
      <c r="D15">
        <v>0.19824376929217491</v>
      </c>
      <c r="E15">
        <v>5.2917242946679169E-2</v>
      </c>
      <c r="F15">
        <v>8.8685312319813567E-2</v>
      </c>
      <c r="G15">
        <v>0.14769059914650093</v>
      </c>
      <c r="H15">
        <v>6.9577345768140966E-2</v>
      </c>
      <c r="I15">
        <v>0.10929610492344261</v>
      </c>
      <c r="J15">
        <v>0.29242967687510724</v>
      </c>
      <c r="K15">
        <v>1.2984830000000001</v>
      </c>
      <c r="L15">
        <f t="shared" si="0"/>
        <v>0.99999999999999989</v>
      </c>
      <c r="N15" t="s">
        <v>168</v>
      </c>
      <c r="O15">
        <f t="shared" si="1"/>
        <v>5.3445493704362038E-2</v>
      </c>
      <c r="P15">
        <f t="shared" si="2"/>
        <v>0.25741616428181119</v>
      </c>
      <c r="Q15">
        <f t="shared" si="3"/>
        <v>6.8712140373132807E-2</v>
      </c>
      <c r="R15">
        <f t="shared" si="4"/>
        <v>0.11515637039696848</v>
      </c>
      <c r="S15">
        <f t="shared" si="5"/>
        <v>0.19177373225154598</v>
      </c>
      <c r="T15">
        <f t="shared" si="6"/>
        <v>9.0345000665052994E-2</v>
      </c>
      <c r="U15">
        <f t="shared" si="7"/>
        <v>0.14191913420930652</v>
      </c>
      <c r="V15">
        <f t="shared" si="8"/>
        <v>0.37971496411781991</v>
      </c>
      <c r="W15">
        <v>1.2984830000000001</v>
      </c>
      <c r="X15">
        <f t="shared" si="9"/>
        <v>1.2984829999999998</v>
      </c>
    </row>
    <row r="16" spans="1:24" x14ac:dyDescent="0.15">
      <c r="B16" t="s">
        <v>169</v>
      </c>
      <c r="C16">
        <v>4.115994872814048E-2</v>
      </c>
      <c r="D16">
        <v>0.19824376929217491</v>
      </c>
      <c r="E16">
        <v>5.2917242946679169E-2</v>
      </c>
      <c r="F16">
        <v>8.8685312319813567E-2</v>
      </c>
      <c r="G16">
        <v>0.14769059914650093</v>
      </c>
      <c r="H16">
        <v>6.9577345768140966E-2</v>
      </c>
      <c r="I16">
        <v>0.10929610492344261</v>
      </c>
      <c r="J16">
        <v>0.29242967687510724</v>
      </c>
      <c r="K16">
        <v>3.6747920000000001</v>
      </c>
      <c r="L16">
        <f t="shared" si="0"/>
        <v>0.99999999999999989</v>
      </c>
      <c r="N16" t="s">
        <v>169</v>
      </c>
      <c r="O16">
        <f t="shared" si="1"/>
        <v>0.15125425030658082</v>
      </c>
      <c r="P16">
        <f t="shared" si="2"/>
        <v>0.72850461744473005</v>
      </c>
      <c r="Q16">
        <f t="shared" si="3"/>
        <v>0.19445986104251303</v>
      </c>
      <c r="R16">
        <f t="shared" si="4"/>
        <v>0.32590007623035233</v>
      </c>
      <c r="S16">
        <f t="shared" si="5"/>
        <v>0.54273223221876843</v>
      </c>
      <c r="T16">
        <f t="shared" si="6"/>
        <v>0.25568227360999829</v>
      </c>
      <c r="U16">
        <f t="shared" si="7"/>
        <v>0.40164045200382753</v>
      </c>
      <c r="V16">
        <f t="shared" si="8"/>
        <v>1.0746182371432291</v>
      </c>
      <c r="W16">
        <v>3.6747920000000001</v>
      </c>
      <c r="X16">
        <f t="shared" si="9"/>
        <v>3.6747919999999996</v>
      </c>
    </row>
    <row r="17" spans="2:24" x14ac:dyDescent="0.15">
      <c r="B17" t="s">
        <v>170</v>
      </c>
      <c r="C17">
        <v>4.115994872814048E-2</v>
      </c>
      <c r="D17">
        <v>0.19824376929217491</v>
      </c>
      <c r="E17">
        <v>5.2917242946679169E-2</v>
      </c>
      <c r="F17">
        <v>8.8685312319813567E-2</v>
      </c>
      <c r="G17">
        <v>0.14769059914650093</v>
      </c>
      <c r="H17">
        <v>6.9577345768140966E-2</v>
      </c>
      <c r="I17">
        <v>0.10929610492344261</v>
      </c>
      <c r="J17">
        <v>0.29242967687510724</v>
      </c>
      <c r="K17">
        <v>0</v>
      </c>
      <c r="L17">
        <f t="shared" si="0"/>
        <v>0.99999999999999989</v>
      </c>
      <c r="N17" t="s">
        <v>170</v>
      </c>
      <c r="O17">
        <f t="shared" si="1"/>
        <v>0</v>
      </c>
      <c r="P17">
        <f t="shared" si="2"/>
        <v>0</v>
      </c>
      <c r="Q17">
        <f t="shared" si="3"/>
        <v>0</v>
      </c>
      <c r="R17">
        <f t="shared" si="4"/>
        <v>0</v>
      </c>
      <c r="S17">
        <f t="shared" si="5"/>
        <v>0</v>
      </c>
      <c r="T17">
        <f t="shared" si="6"/>
        <v>0</v>
      </c>
      <c r="U17">
        <f t="shared" si="7"/>
        <v>0</v>
      </c>
      <c r="V17">
        <f t="shared" si="8"/>
        <v>0</v>
      </c>
      <c r="W17">
        <v>0</v>
      </c>
      <c r="X17">
        <f t="shared" si="9"/>
        <v>0</v>
      </c>
    </row>
    <row r="18" spans="2:24" x14ac:dyDescent="0.15">
      <c r="B18" t="s">
        <v>171</v>
      </c>
      <c r="C18">
        <v>4.115994872814048E-2</v>
      </c>
      <c r="D18">
        <v>0.19824376929217491</v>
      </c>
      <c r="E18">
        <v>5.2917242946679169E-2</v>
      </c>
      <c r="F18">
        <v>8.8685312319813567E-2</v>
      </c>
      <c r="G18">
        <v>0.14769059914650093</v>
      </c>
      <c r="H18">
        <v>6.9577345768140966E-2</v>
      </c>
      <c r="I18">
        <v>0.10929610492344261</v>
      </c>
      <c r="J18">
        <v>0.29242967687510724</v>
      </c>
      <c r="K18">
        <v>0</v>
      </c>
      <c r="L18">
        <f t="shared" si="0"/>
        <v>0.99999999999999989</v>
      </c>
      <c r="N18" t="s">
        <v>171</v>
      </c>
      <c r="O18">
        <f t="shared" si="1"/>
        <v>0</v>
      </c>
      <c r="P18">
        <f t="shared" si="2"/>
        <v>0</v>
      </c>
      <c r="Q18">
        <f t="shared" si="3"/>
        <v>0</v>
      </c>
      <c r="R18">
        <f t="shared" si="4"/>
        <v>0</v>
      </c>
      <c r="S18">
        <f t="shared" si="5"/>
        <v>0</v>
      </c>
      <c r="T18">
        <f t="shared" si="6"/>
        <v>0</v>
      </c>
      <c r="U18">
        <f t="shared" si="7"/>
        <v>0</v>
      </c>
      <c r="V18">
        <f t="shared" si="8"/>
        <v>0</v>
      </c>
      <c r="W18">
        <v>0</v>
      </c>
      <c r="X18">
        <f t="shared" si="9"/>
        <v>0</v>
      </c>
    </row>
    <row r="19" spans="2:24" x14ac:dyDescent="0.15">
      <c r="B19" t="s">
        <v>172</v>
      </c>
      <c r="C19">
        <v>4.115994872814048E-2</v>
      </c>
      <c r="D19">
        <v>0.19824376929217491</v>
      </c>
      <c r="E19">
        <v>5.2917242946679169E-2</v>
      </c>
      <c r="F19">
        <v>8.8685312319813567E-2</v>
      </c>
      <c r="G19">
        <v>0.14769059914650093</v>
      </c>
      <c r="H19">
        <v>6.9577345768140966E-2</v>
      </c>
      <c r="I19">
        <v>0.10929610492344261</v>
      </c>
      <c r="J19">
        <v>0.29242967687510724</v>
      </c>
      <c r="K19">
        <v>165.24369999999999</v>
      </c>
      <c r="L19">
        <f t="shared" si="0"/>
        <v>0.99999999999999989</v>
      </c>
      <c r="N19" t="s">
        <v>172</v>
      </c>
      <c r="O19">
        <f t="shared" si="1"/>
        <v>6.8014222196482264</v>
      </c>
      <c r="P19">
        <f t="shared" si="2"/>
        <v>32.758533939785359</v>
      </c>
      <c r="Q19">
        <f t="shared" si="3"/>
        <v>8.744241018308168</v>
      </c>
      <c r="R19">
        <f t="shared" si="4"/>
        <v>14.654689143381576</v>
      </c>
      <c r="S19">
        <f t="shared" si="5"/>
        <v>24.404941058184654</v>
      </c>
      <c r="T19">
        <f t="shared" si="6"/>
        <v>11.497218050906955</v>
      </c>
      <c r="U19">
        <f t="shared" si="7"/>
        <v>18.06049277313787</v>
      </c>
      <c r="V19">
        <f t="shared" si="8"/>
        <v>48.322161796647151</v>
      </c>
      <c r="W19">
        <v>165.24369999999999</v>
      </c>
      <c r="X19">
        <f t="shared" si="9"/>
        <v>165.24369999999993</v>
      </c>
    </row>
    <row r="20" spans="2:24" x14ac:dyDescent="0.15">
      <c r="B20" t="s">
        <v>173</v>
      </c>
      <c r="C20">
        <v>4.115994872814048E-2</v>
      </c>
      <c r="D20">
        <v>0.19824376929217491</v>
      </c>
      <c r="E20">
        <v>5.2917242946679169E-2</v>
      </c>
      <c r="F20">
        <v>8.8685312319813567E-2</v>
      </c>
      <c r="G20">
        <v>0.14769059914650093</v>
      </c>
      <c r="H20">
        <v>6.9577345768140966E-2</v>
      </c>
      <c r="I20">
        <v>0.10929610492344261</v>
      </c>
      <c r="J20">
        <v>0.29242967687510724</v>
      </c>
      <c r="K20">
        <v>122.4663</v>
      </c>
      <c r="L20">
        <f t="shared" si="0"/>
        <v>0.99999999999999989</v>
      </c>
      <c r="N20" t="s">
        <v>173</v>
      </c>
      <c r="O20">
        <f t="shared" si="1"/>
        <v>5.0407066289250704</v>
      </c>
      <c r="P20">
        <f t="shared" si="2"/>
        <v>24.27818092326628</v>
      </c>
      <c r="Q20">
        <f t="shared" si="3"/>
        <v>6.4805789498808952</v>
      </c>
      <c r="R20">
        <f t="shared" si="4"/>
        <v>10.860962064151984</v>
      </c>
      <c r="S20">
        <f t="shared" si="5"/>
        <v>18.087121222255128</v>
      </c>
      <c r="T20">
        <f t="shared" si="6"/>
        <v>8.5208801000448826</v>
      </c>
      <c r="U20">
        <f t="shared" si="7"/>
        <v>13.3850895743858</v>
      </c>
      <c r="V20">
        <f t="shared" si="8"/>
        <v>35.812780537089949</v>
      </c>
      <c r="W20">
        <v>122.4663</v>
      </c>
      <c r="X20">
        <f t="shared" si="9"/>
        <v>122.46629999999998</v>
      </c>
    </row>
    <row r="21" spans="2:24" x14ac:dyDescent="0.15">
      <c r="B21" t="s">
        <v>174</v>
      </c>
      <c r="C21">
        <v>4.115994872814048E-2</v>
      </c>
      <c r="D21">
        <v>0.19824376929217491</v>
      </c>
      <c r="E21">
        <v>5.2917242946679169E-2</v>
      </c>
      <c r="F21">
        <v>8.8685312319813567E-2</v>
      </c>
      <c r="G21">
        <v>0.14769059914650093</v>
      </c>
      <c r="H21">
        <v>6.9577345768140966E-2</v>
      </c>
      <c r="I21">
        <v>0.10929610492344261</v>
      </c>
      <c r="J21">
        <v>0.29242967687510724</v>
      </c>
      <c r="K21">
        <v>4.7243210000000001E-3</v>
      </c>
      <c r="L21">
        <f t="shared" si="0"/>
        <v>0.99999999999999989</v>
      </c>
      <c r="N21" t="s">
        <v>174</v>
      </c>
      <c r="O21">
        <f t="shared" si="1"/>
        <v>1.9445281013527737E-4</v>
      </c>
      <c r="P21">
        <f t="shared" si="2"/>
        <v>9.3656720238617706E-4</v>
      </c>
      <c r="Q21">
        <f t="shared" si="3"/>
        <v>2.4999804211509827E-4</v>
      </c>
      <c r="R21">
        <f t="shared" si="4"/>
        <v>4.1897788338405396E-4</v>
      </c>
      <c r="S21">
        <f t="shared" si="5"/>
        <v>6.9773779905039641E-4</v>
      </c>
      <c r="T21">
        <f t="shared" si="6"/>
        <v>3.2870571573668953E-4</v>
      </c>
      <c r="U21">
        <f t="shared" si="7"/>
        <v>5.1634988370802325E-4</v>
      </c>
      <c r="V21">
        <f t="shared" si="8"/>
        <v>1.3815316634842834E-3</v>
      </c>
      <c r="W21">
        <v>4.7243210000000001E-3</v>
      </c>
      <c r="X21">
        <f t="shared" si="9"/>
        <v>4.7243209999999992E-3</v>
      </c>
    </row>
    <row r="22" spans="2:24" x14ac:dyDescent="0.15">
      <c r="B22" t="s">
        <v>175</v>
      </c>
      <c r="C22">
        <v>3.4723197362005465E-2</v>
      </c>
      <c r="D22">
        <v>0.144899343575391</v>
      </c>
      <c r="E22">
        <v>6.9876703931468623E-2</v>
      </c>
      <c r="F22">
        <v>9.4392184759281322E-2</v>
      </c>
      <c r="G22">
        <v>0.12819201887079179</v>
      </c>
      <c r="H22">
        <v>9.9745208886132863E-2</v>
      </c>
      <c r="I22">
        <v>0.14306544890816419</v>
      </c>
      <c r="J22">
        <v>0.28510589370676492</v>
      </c>
      <c r="K22">
        <v>2824.0410000000002</v>
      </c>
      <c r="L22">
        <f t="shared" si="0"/>
        <v>1.0000000000000002</v>
      </c>
      <c r="N22" t="s">
        <v>175</v>
      </c>
      <c r="O22">
        <f t="shared" si="1"/>
        <v>98.059733001395287</v>
      </c>
      <c r="P22">
        <f t="shared" si="2"/>
        <v>409.20168712999077</v>
      </c>
      <c r="Q22">
        <f t="shared" si="3"/>
        <v>197.33467684732858</v>
      </c>
      <c r="R22">
        <f t="shared" si="4"/>
        <v>266.56739983978559</v>
      </c>
      <c r="S22">
        <f t="shared" si="5"/>
        <v>362.01951716388976</v>
      </c>
      <c r="T22">
        <f t="shared" si="6"/>
        <v>281.68455944800354</v>
      </c>
      <c r="U22">
        <f t="shared" si="7"/>
        <v>404.02269340006092</v>
      </c>
      <c r="V22">
        <f t="shared" si="8"/>
        <v>805.15073316954613</v>
      </c>
      <c r="W22">
        <v>2824.0410000000002</v>
      </c>
      <c r="X22">
        <f t="shared" si="9"/>
        <v>2824.0410000000006</v>
      </c>
    </row>
    <row r="23" spans="2:24" x14ac:dyDescent="0.15">
      <c r="B23" t="s">
        <v>176</v>
      </c>
      <c r="C23">
        <v>3.4723197362005465E-2</v>
      </c>
      <c r="D23">
        <v>0.144899343575391</v>
      </c>
      <c r="E23">
        <v>6.9876703931468623E-2</v>
      </c>
      <c r="F23">
        <v>9.4392184759281322E-2</v>
      </c>
      <c r="G23">
        <v>0.12819201887079179</v>
      </c>
      <c r="H23">
        <v>9.9745208886132863E-2</v>
      </c>
      <c r="I23">
        <v>0.14306544890816419</v>
      </c>
      <c r="J23">
        <v>0.28510589370676492</v>
      </c>
      <c r="K23">
        <v>193.78229999999999</v>
      </c>
      <c r="L23">
        <f t="shared" si="0"/>
        <v>1.0000000000000002</v>
      </c>
      <c r="N23" t="s">
        <v>176</v>
      </c>
      <c r="O23">
        <f t="shared" si="1"/>
        <v>6.7287410481633509</v>
      </c>
      <c r="P23">
        <f t="shared" si="2"/>
        <v>28.078928066529489</v>
      </c>
      <c r="Q23">
        <f t="shared" si="3"/>
        <v>13.540868404259031</v>
      </c>
      <c r="R23">
        <f t="shared" si="4"/>
        <v>18.29153466467848</v>
      </c>
      <c r="S23">
        <f t="shared" si="5"/>
        <v>24.841344258425433</v>
      </c>
      <c r="T23">
        <f t="shared" si="6"/>
        <v>19.328855991935264</v>
      </c>
      <c r="U23">
        <f t="shared" si="7"/>
        <v>27.723551739956545</v>
      </c>
      <c r="V23">
        <f t="shared" si="8"/>
        <v>55.248475826052427</v>
      </c>
      <c r="W23">
        <v>193.78229999999999</v>
      </c>
      <c r="X23">
        <f t="shared" si="9"/>
        <v>193.78230000000002</v>
      </c>
    </row>
    <row r="24" spans="2:24" x14ac:dyDescent="0.15">
      <c r="B24" t="s">
        <v>177</v>
      </c>
      <c r="C24">
        <v>3.4723197362005465E-2</v>
      </c>
      <c r="D24">
        <v>0.144899343575391</v>
      </c>
      <c r="E24">
        <v>6.9876703931468623E-2</v>
      </c>
      <c r="F24">
        <v>9.4392184759281322E-2</v>
      </c>
      <c r="G24">
        <v>0.12819201887079179</v>
      </c>
      <c r="H24">
        <v>9.9745208886132863E-2</v>
      </c>
      <c r="I24">
        <v>0.14306544890816419</v>
      </c>
      <c r="J24">
        <v>0.28510589370676492</v>
      </c>
      <c r="K24">
        <v>3.271299</v>
      </c>
      <c r="L24">
        <f t="shared" si="0"/>
        <v>1.0000000000000002</v>
      </c>
      <c r="N24" t="s">
        <v>177</v>
      </c>
      <c r="O24">
        <f t="shared" si="1"/>
        <v>0.11358996080713112</v>
      </c>
      <c r="P24">
        <f t="shared" si="2"/>
        <v>0.474009077738833</v>
      </c>
      <c r="Q24">
        <f t="shared" si="3"/>
        <v>0.22858759169430937</v>
      </c>
      <c r="R24">
        <f t="shared" si="4"/>
        <v>0.30878505961085223</v>
      </c>
      <c r="S24">
        <f t="shared" si="5"/>
        <v>0.41935442314000232</v>
      </c>
      <c r="T24">
        <f t="shared" si="6"/>
        <v>0.32629640208399757</v>
      </c>
      <c r="U24">
        <f t="shared" si="7"/>
        <v>0.46800985994782862</v>
      </c>
      <c r="V24">
        <f t="shared" si="8"/>
        <v>0.93266662497704633</v>
      </c>
      <c r="W24">
        <v>3.271299</v>
      </c>
      <c r="X24">
        <f t="shared" si="9"/>
        <v>3.2712990000000004</v>
      </c>
    </row>
    <row r="25" spans="2:24" x14ac:dyDescent="0.15">
      <c r="B25" t="s">
        <v>178</v>
      </c>
      <c r="C25">
        <v>3.3876698881649826E-2</v>
      </c>
      <c r="D25">
        <v>0.22920309461878652</v>
      </c>
      <c r="E25">
        <v>7.8153076250162573E-2</v>
      </c>
      <c r="F25">
        <v>4.5278429515671216E-2</v>
      </c>
      <c r="G25">
        <v>0.12475824800974604</v>
      </c>
      <c r="H25">
        <v>8.5220913671309809E-2</v>
      </c>
      <c r="I25">
        <v>8.506551682513798E-2</v>
      </c>
      <c r="J25">
        <v>0.31844402222753604</v>
      </c>
      <c r="K25">
        <v>0</v>
      </c>
      <c r="L25">
        <f t="shared" si="0"/>
        <v>1</v>
      </c>
      <c r="N25" t="s">
        <v>178</v>
      </c>
      <c r="O25">
        <f t="shared" si="1"/>
        <v>0</v>
      </c>
      <c r="P25">
        <f t="shared" si="2"/>
        <v>0</v>
      </c>
      <c r="Q25">
        <f t="shared" si="3"/>
        <v>0</v>
      </c>
      <c r="R25">
        <f t="shared" si="4"/>
        <v>0</v>
      </c>
      <c r="S25">
        <f t="shared" si="5"/>
        <v>0</v>
      </c>
      <c r="T25">
        <f t="shared" si="6"/>
        <v>0</v>
      </c>
      <c r="U25">
        <f t="shared" si="7"/>
        <v>0</v>
      </c>
      <c r="V25">
        <f t="shared" si="8"/>
        <v>0</v>
      </c>
      <c r="W25">
        <v>0</v>
      </c>
      <c r="X25">
        <f t="shared" si="9"/>
        <v>0</v>
      </c>
    </row>
    <row r="26" spans="2:24" x14ac:dyDescent="0.15">
      <c r="B26" t="s">
        <v>179</v>
      </c>
      <c r="C26">
        <v>3.3876698881649826E-2</v>
      </c>
      <c r="D26">
        <v>0.22920309461878652</v>
      </c>
      <c r="E26">
        <v>7.8153076250162573E-2</v>
      </c>
      <c r="F26">
        <v>4.5278429515671216E-2</v>
      </c>
      <c r="G26">
        <v>0.12475824800974604</v>
      </c>
      <c r="H26">
        <v>8.5220913671309809E-2</v>
      </c>
      <c r="I26">
        <v>8.506551682513798E-2</v>
      </c>
      <c r="J26">
        <v>0.31844402222753604</v>
      </c>
      <c r="K26">
        <v>21.409759999999999</v>
      </c>
      <c r="L26">
        <f t="shared" si="0"/>
        <v>1</v>
      </c>
      <c r="N26" t="s">
        <v>179</v>
      </c>
      <c r="O26">
        <f t="shared" si="1"/>
        <v>0.72529199264839117</v>
      </c>
      <c r="P26">
        <f t="shared" si="2"/>
        <v>4.9071832470455101</v>
      </c>
      <c r="Q26">
        <f t="shared" si="3"/>
        <v>1.6732386057776805</v>
      </c>
      <c r="R26">
        <f t="shared" si="4"/>
        <v>0.96940030910743691</v>
      </c>
      <c r="S26">
        <f t="shared" si="5"/>
        <v>2.6710441479091402</v>
      </c>
      <c r="T26">
        <f t="shared" si="6"/>
        <v>1.8245593086834617</v>
      </c>
      <c r="U26">
        <f t="shared" si="7"/>
        <v>1.8212322995021659</v>
      </c>
      <c r="V26">
        <f t="shared" si="8"/>
        <v>6.8178100893262119</v>
      </c>
      <c r="W26">
        <v>21.409759999999999</v>
      </c>
      <c r="X26">
        <f t="shared" si="9"/>
        <v>21.409759999999999</v>
      </c>
    </row>
    <row r="27" spans="2:24" x14ac:dyDescent="0.15">
      <c r="B27" t="s">
        <v>180</v>
      </c>
      <c r="C27">
        <f>Sheet3!G31</f>
        <v>4.9528724756733415E-2</v>
      </c>
      <c r="D27">
        <f>Sheet3!H31</f>
        <v>0.20991425893909607</v>
      </c>
      <c r="E27">
        <f>Sheet3!I31</f>
        <v>6.8770628110892212E-2</v>
      </c>
      <c r="F27">
        <f>Sheet3!J31</f>
        <v>9.7165682724648886E-2</v>
      </c>
      <c r="G27">
        <f>Sheet3!K31</f>
        <v>0.12320221636164298</v>
      </c>
      <c r="H27">
        <f>Sheet3!L31</f>
        <v>7.9816427772063991E-2</v>
      </c>
      <c r="I27">
        <f>Sheet3!M31</f>
        <v>0.1210002021071216</v>
      </c>
      <c r="J27">
        <f>Sheet3!N31</f>
        <v>0.25060185922780087</v>
      </c>
      <c r="K27">
        <v>160.56270000000001</v>
      </c>
      <c r="L27">
        <f t="shared" si="0"/>
        <v>1</v>
      </c>
      <c r="N27" t="s">
        <v>180</v>
      </c>
      <c r="O27">
        <f t="shared" si="1"/>
        <v>7.952465774497961</v>
      </c>
      <c r="P27">
        <f t="shared" si="2"/>
        <v>33.704400183760399</v>
      </c>
      <c r="Q27">
        <f t="shared" si="3"/>
        <v>11.041997730180753</v>
      </c>
      <c r="R27">
        <f t="shared" si="4"/>
        <v>15.601184365612982</v>
      </c>
      <c r="S27">
        <f t="shared" si="5"/>
        <v>19.781680505009575</v>
      </c>
      <c r="T27">
        <f t="shared" si="6"/>
        <v>12.81554114743758</v>
      </c>
      <c r="U27">
        <f t="shared" si="7"/>
        <v>19.428119150865136</v>
      </c>
      <c r="V27">
        <f t="shared" si="8"/>
        <v>40.237311142635626</v>
      </c>
      <c r="W27">
        <v>160.56270000000001</v>
      </c>
      <c r="X27">
        <f t="shared" si="9"/>
        <v>160.56270000000004</v>
      </c>
    </row>
    <row r="28" spans="2:24" x14ac:dyDescent="0.15">
      <c r="B28" t="s">
        <v>181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f t="shared" si="0"/>
        <v>0</v>
      </c>
      <c r="N28" t="s">
        <v>181</v>
      </c>
      <c r="O28">
        <f t="shared" si="1"/>
        <v>0</v>
      </c>
      <c r="P28">
        <f t="shared" si="2"/>
        <v>0</v>
      </c>
      <c r="Q28">
        <f t="shared" si="3"/>
        <v>0</v>
      </c>
      <c r="R28">
        <f t="shared" si="4"/>
        <v>0</v>
      </c>
      <c r="S28">
        <f t="shared" si="5"/>
        <v>0</v>
      </c>
      <c r="T28">
        <f t="shared" si="6"/>
        <v>0</v>
      </c>
      <c r="U28">
        <f t="shared" si="7"/>
        <v>0</v>
      </c>
      <c r="V28">
        <f t="shared" si="8"/>
        <v>0</v>
      </c>
      <c r="W28">
        <v>0</v>
      </c>
      <c r="X28">
        <f t="shared" si="9"/>
        <v>0</v>
      </c>
    </row>
    <row r="29" spans="2:24" x14ac:dyDescent="0.15">
      <c r="B29" t="s">
        <v>182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f t="shared" si="0"/>
        <v>0</v>
      </c>
      <c r="N29" t="s">
        <v>182</v>
      </c>
      <c r="O29">
        <f t="shared" si="1"/>
        <v>0</v>
      </c>
      <c r="P29">
        <f t="shared" si="2"/>
        <v>0</v>
      </c>
      <c r="Q29">
        <f t="shared" si="3"/>
        <v>0</v>
      </c>
      <c r="R29">
        <f t="shared" si="4"/>
        <v>0</v>
      </c>
      <c r="S29">
        <f t="shared" si="5"/>
        <v>0</v>
      </c>
      <c r="T29">
        <f t="shared" si="6"/>
        <v>0</v>
      </c>
      <c r="U29">
        <f t="shared" si="7"/>
        <v>0</v>
      </c>
      <c r="V29">
        <f t="shared" si="8"/>
        <v>0</v>
      </c>
      <c r="W29">
        <v>0</v>
      </c>
      <c r="X29">
        <f t="shared" si="9"/>
        <v>0</v>
      </c>
    </row>
    <row r="30" spans="2:24" x14ac:dyDescent="0.15">
      <c r="B30" t="s">
        <v>183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f t="shared" si="0"/>
        <v>0</v>
      </c>
      <c r="N30" t="s">
        <v>183</v>
      </c>
      <c r="O30">
        <f t="shared" si="1"/>
        <v>0</v>
      </c>
      <c r="P30">
        <f t="shared" si="2"/>
        <v>0</v>
      </c>
      <c r="Q30">
        <f t="shared" si="3"/>
        <v>0</v>
      </c>
      <c r="R30">
        <f t="shared" si="4"/>
        <v>0</v>
      </c>
      <c r="S30">
        <f t="shared" si="5"/>
        <v>0</v>
      </c>
      <c r="T30">
        <f t="shared" si="6"/>
        <v>0</v>
      </c>
      <c r="U30">
        <f t="shared" si="7"/>
        <v>0</v>
      </c>
      <c r="V30">
        <f t="shared" si="8"/>
        <v>0</v>
      </c>
      <c r="W30">
        <v>0</v>
      </c>
      <c r="X30">
        <f t="shared" si="9"/>
        <v>0</v>
      </c>
    </row>
    <row r="31" spans="2:24" x14ac:dyDescent="0.15">
      <c r="B31" t="s">
        <v>184</v>
      </c>
      <c r="C31">
        <v>4.4787771422063381E-2</v>
      </c>
      <c r="D31">
        <v>0.18927480003963268</v>
      </c>
      <c r="E31">
        <v>9.8863522883300733E-2</v>
      </c>
      <c r="F31">
        <v>8.4102136395445753E-2</v>
      </c>
      <c r="G31">
        <v>0.13299704873030138</v>
      </c>
      <c r="H31">
        <v>0.11301250693891082</v>
      </c>
      <c r="I31">
        <v>0.10148403384146498</v>
      </c>
      <c r="J31">
        <v>0.23547817974888038</v>
      </c>
      <c r="K31">
        <v>14553.98</v>
      </c>
      <c r="L31">
        <f t="shared" si="0"/>
        <v>1.0000000000000002</v>
      </c>
      <c r="N31" t="s">
        <v>184</v>
      </c>
      <c r="O31">
        <f t="shared" si="1"/>
        <v>651.840329521282</v>
      </c>
      <c r="P31">
        <f t="shared" si="2"/>
        <v>2754.7016542808133</v>
      </c>
      <c r="Q31">
        <f t="shared" si="3"/>
        <v>1438.8577347731011</v>
      </c>
      <c r="R31">
        <f t="shared" si="4"/>
        <v>1224.0208110565895</v>
      </c>
      <c r="S31">
        <f t="shared" si="5"/>
        <v>1935.6363872798318</v>
      </c>
      <c r="T31">
        <f t="shared" si="6"/>
        <v>1644.7817657387693</v>
      </c>
      <c r="U31">
        <f t="shared" si="7"/>
        <v>1476.9965988480044</v>
      </c>
      <c r="V31">
        <f t="shared" si="8"/>
        <v>3427.14471850161</v>
      </c>
      <c r="W31">
        <v>14553.98</v>
      </c>
      <c r="X31">
        <f t="shared" si="9"/>
        <v>14553.980000000001</v>
      </c>
    </row>
    <row r="32" spans="2:24" x14ac:dyDescent="0.15">
      <c r="B32" t="s">
        <v>185</v>
      </c>
      <c r="C32">
        <v>4.4787771422063381E-2</v>
      </c>
      <c r="D32">
        <v>0.18927480003963268</v>
      </c>
      <c r="E32">
        <v>9.8863522883300733E-2</v>
      </c>
      <c r="F32">
        <v>8.4102136395445753E-2</v>
      </c>
      <c r="G32">
        <v>0.13299704873030138</v>
      </c>
      <c r="H32">
        <v>0.11301250693891082</v>
      </c>
      <c r="I32">
        <v>0.10148403384146498</v>
      </c>
      <c r="J32">
        <v>0.23547817974888038</v>
      </c>
      <c r="K32">
        <v>11963.85</v>
      </c>
      <c r="L32">
        <f t="shared" si="0"/>
        <v>1.0000000000000002</v>
      </c>
      <c r="N32" t="s">
        <v>185</v>
      </c>
      <c r="O32">
        <f t="shared" si="1"/>
        <v>535.83417912785296</v>
      </c>
      <c r="P32">
        <f t="shared" si="2"/>
        <v>2264.4553164541594</v>
      </c>
      <c r="Q32">
        <f t="shared" si="3"/>
        <v>1182.7883582473776</v>
      </c>
      <c r="R32">
        <f t="shared" si="4"/>
        <v>1006.1853445146537</v>
      </c>
      <c r="S32">
        <f t="shared" si="5"/>
        <v>1591.1567414520161</v>
      </c>
      <c r="T32">
        <f t="shared" si="6"/>
        <v>1352.0646811410884</v>
      </c>
      <c r="U32">
        <f t="shared" si="7"/>
        <v>1214.1397582742109</v>
      </c>
      <c r="V32">
        <f t="shared" si="8"/>
        <v>2817.2256207886426</v>
      </c>
      <c r="W32">
        <v>11963.85</v>
      </c>
      <c r="X32">
        <f t="shared" si="9"/>
        <v>11963.85</v>
      </c>
    </row>
    <row r="33" spans="2:24" x14ac:dyDescent="0.15">
      <c r="B33" t="s">
        <v>186</v>
      </c>
      <c r="C33">
        <v>4.4787771422063381E-2</v>
      </c>
      <c r="D33">
        <v>0.18927480003963268</v>
      </c>
      <c r="E33">
        <v>9.8863522883300733E-2</v>
      </c>
      <c r="F33">
        <v>8.4102136395445753E-2</v>
      </c>
      <c r="G33">
        <v>0.13299704873030138</v>
      </c>
      <c r="H33">
        <v>0.11301250693891082</v>
      </c>
      <c r="I33">
        <v>0.10148403384146498</v>
      </c>
      <c r="J33">
        <v>0.23547817974888038</v>
      </c>
      <c r="K33">
        <v>1453.2380000000001</v>
      </c>
      <c r="L33">
        <f t="shared" si="0"/>
        <v>1.0000000000000002</v>
      </c>
      <c r="N33" t="s">
        <v>186</v>
      </c>
      <c r="O33">
        <f t="shared" si="1"/>
        <v>65.087291365856544</v>
      </c>
      <c r="P33">
        <f t="shared" si="2"/>
        <v>275.06133185999573</v>
      </c>
      <c r="Q33">
        <f t="shared" si="3"/>
        <v>143.67222826788219</v>
      </c>
      <c r="R33">
        <f t="shared" si="4"/>
        <v>122.22042049104481</v>
      </c>
      <c r="S33">
        <f t="shared" si="5"/>
        <v>193.27636510272572</v>
      </c>
      <c r="T33">
        <f t="shared" si="6"/>
        <v>164.2340695588889</v>
      </c>
      <c r="U33">
        <f t="shared" si="7"/>
        <v>147.4804543717029</v>
      </c>
      <c r="V33">
        <f t="shared" si="8"/>
        <v>342.20583898190347</v>
      </c>
      <c r="W33">
        <v>1453.2380000000001</v>
      </c>
      <c r="X33">
        <f t="shared" si="9"/>
        <v>1453.2380000000003</v>
      </c>
    </row>
    <row r="34" spans="2:24" x14ac:dyDescent="0.15">
      <c r="B34" t="s">
        <v>187</v>
      </c>
      <c r="C34">
        <v>4.4787771422063381E-2</v>
      </c>
      <c r="D34">
        <v>0.18927480003963268</v>
      </c>
      <c r="E34">
        <v>9.8863522883300733E-2</v>
      </c>
      <c r="F34">
        <v>8.4102136395445753E-2</v>
      </c>
      <c r="G34">
        <v>0.13299704873030138</v>
      </c>
      <c r="H34">
        <v>0.11301250693891082</v>
      </c>
      <c r="I34">
        <v>0.10148403384146498</v>
      </c>
      <c r="J34">
        <v>0.23547817974888038</v>
      </c>
      <c r="K34">
        <v>5886.5770000000002</v>
      </c>
      <c r="L34">
        <f t="shared" si="0"/>
        <v>1.0000000000000002</v>
      </c>
      <c r="N34" t="s">
        <v>187</v>
      </c>
      <c r="O34">
        <f t="shared" si="1"/>
        <v>263.64666513437561</v>
      </c>
      <c r="P34">
        <f t="shared" si="2"/>
        <v>1114.1806845929009</v>
      </c>
      <c r="Q34">
        <f t="shared" si="3"/>
        <v>581.96773994381181</v>
      </c>
      <c r="R34">
        <f t="shared" si="4"/>
        <v>495.07370175629387</v>
      </c>
      <c r="S34">
        <f t="shared" si="5"/>
        <v>782.8973681236713</v>
      </c>
      <c r="T34">
        <f t="shared" si="6"/>
        <v>665.25682405893292</v>
      </c>
      <c r="U34">
        <f t="shared" si="7"/>
        <v>597.39357947838948</v>
      </c>
      <c r="V34">
        <f t="shared" si="8"/>
        <v>1386.1604369116251</v>
      </c>
      <c r="W34">
        <v>5886.5770000000002</v>
      </c>
      <c r="X34">
        <f t="shared" si="9"/>
        <v>5886.5770000000002</v>
      </c>
    </row>
    <row r="35" spans="2:24" x14ac:dyDescent="0.15">
      <c r="B35" t="s">
        <v>188</v>
      </c>
      <c r="C35">
        <v>4.4787771422063381E-2</v>
      </c>
      <c r="D35">
        <v>0.18927480003963268</v>
      </c>
      <c r="E35">
        <v>9.8863522883300733E-2</v>
      </c>
      <c r="F35">
        <v>8.4102136395445753E-2</v>
      </c>
      <c r="G35">
        <v>0.13299704873030138</v>
      </c>
      <c r="H35">
        <v>0.11301250693891082</v>
      </c>
      <c r="I35">
        <v>0.10148403384146498</v>
      </c>
      <c r="J35">
        <v>0.23547817974888038</v>
      </c>
      <c r="K35">
        <v>5216.415</v>
      </c>
      <c r="L35">
        <f t="shared" si="0"/>
        <v>1.0000000000000002</v>
      </c>
      <c r="N35" t="s">
        <v>188</v>
      </c>
      <c r="O35">
        <f t="shared" si="1"/>
        <v>233.63160266262275</v>
      </c>
      <c r="P35">
        <f t="shared" si="2"/>
        <v>987.33590604874053</v>
      </c>
      <c r="Q35">
        <f t="shared" si="3"/>
        <v>515.7131637212932</v>
      </c>
      <c r="R35">
        <f t="shared" si="4"/>
        <v>438.71164582524915</v>
      </c>
      <c r="S35">
        <f t="shared" si="5"/>
        <v>693.76779995247512</v>
      </c>
      <c r="T35">
        <f t="shared" si="6"/>
        <v>589.52013638373853</v>
      </c>
      <c r="U35">
        <f t="shared" si="7"/>
        <v>529.38283639112558</v>
      </c>
      <c r="V35">
        <f t="shared" si="8"/>
        <v>1228.3519090147558</v>
      </c>
      <c r="W35">
        <v>5216.415</v>
      </c>
      <c r="X35">
        <f t="shared" si="9"/>
        <v>5216.4150000000009</v>
      </c>
    </row>
    <row r="36" spans="2:24" x14ac:dyDescent="0.15">
      <c r="B36" t="s">
        <v>189</v>
      </c>
      <c r="C36">
        <v>4.4787771422063381E-2</v>
      </c>
      <c r="D36">
        <v>0.18927480003963268</v>
      </c>
      <c r="E36">
        <v>9.8863522883300733E-2</v>
      </c>
      <c r="F36">
        <v>8.4102136395445753E-2</v>
      </c>
      <c r="G36">
        <v>0.13299704873030138</v>
      </c>
      <c r="H36">
        <v>0.11301250693891082</v>
      </c>
      <c r="I36">
        <v>0.10148403384146498</v>
      </c>
      <c r="J36">
        <v>0.23547817974888038</v>
      </c>
      <c r="K36">
        <v>8464.6479999999992</v>
      </c>
      <c r="L36">
        <f t="shared" si="0"/>
        <v>1.0000000000000002</v>
      </c>
      <c r="N36" t="s">
        <v>189</v>
      </c>
      <c r="O36">
        <f t="shared" si="1"/>
        <v>379.1127197922259</v>
      </c>
      <c r="P36">
        <f t="shared" si="2"/>
        <v>1602.1445576058766</v>
      </c>
      <c r="Q36">
        <f t="shared" si="3"/>
        <v>836.84492124708572</v>
      </c>
      <c r="R36">
        <f t="shared" si="4"/>
        <v>711.89498063543704</v>
      </c>
      <c r="S36">
        <f t="shared" si="5"/>
        <v>1125.7732025408479</v>
      </c>
      <c r="T36">
        <f t="shared" si="6"/>
        <v>956.61109083543749</v>
      </c>
      <c r="U36">
        <f t="shared" si="7"/>
        <v>859.02662408808885</v>
      </c>
      <c r="V36">
        <f t="shared" si="8"/>
        <v>1993.2399032550006</v>
      </c>
      <c r="W36">
        <v>8464.6479999999992</v>
      </c>
      <c r="X36">
        <f t="shared" si="9"/>
        <v>8464.648000000001</v>
      </c>
    </row>
    <row r="37" spans="2:24" x14ac:dyDescent="0.15">
      <c r="B37" t="s">
        <v>190</v>
      </c>
      <c r="C37">
        <v>4.4787771422063381E-2</v>
      </c>
      <c r="D37">
        <v>0.18927480003963268</v>
      </c>
      <c r="E37">
        <v>9.8863522883300733E-2</v>
      </c>
      <c r="F37">
        <v>8.4102136395445753E-2</v>
      </c>
      <c r="G37">
        <v>0.13299704873030138</v>
      </c>
      <c r="H37">
        <v>0.11301250693891082</v>
      </c>
      <c r="I37">
        <v>0.10148403384146498</v>
      </c>
      <c r="J37">
        <v>0.23547817974888038</v>
      </c>
      <c r="K37">
        <v>1026.7760000000001</v>
      </c>
      <c r="L37">
        <f t="shared" si="0"/>
        <v>1.0000000000000002</v>
      </c>
      <c r="N37" t="s">
        <v>190</v>
      </c>
      <c r="O37">
        <f t="shared" si="1"/>
        <v>45.987008789660557</v>
      </c>
      <c r="P37">
        <f t="shared" si="2"/>
        <v>194.34282208549391</v>
      </c>
      <c r="Q37">
        <f t="shared" si="3"/>
        <v>101.510692572024</v>
      </c>
      <c r="R37">
        <f t="shared" si="4"/>
        <v>86.354055199570212</v>
      </c>
      <c r="S37">
        <f t="shared" si="5"/>
        <v>136.55817770710394</v>
      </c>
      <c r="T37">
        <f t="shared" si="6"/>
        <v>116.03852982470711</v>
      </c>
      <c r="U37">
        <f t="shared" si="7"/>
        <v>104.20137033160405</v>
      </c>
      <c r="V37">
        <f t="shared" si="8"/>
        <v>241.78334348983643</v>
      </c>
      <c r="W37">
        <v>1026.7760000000001</v>
      </c>
      <c r="X37">
        <f t="shared" si="9"/>
        <v>1026.7760000000003</v>
      </c>
    </row>
    <row r="38" spans="2:24" x14ac:dyDescent="0.15">
      <c r="B38" t="s">
        <v>191</v>
      </c>
      <c r="C38">
        <v>4.4787771422063381E-2</v>
      </c>
      <c r="D38">
        <v>0.18927480003963268</v>
      </c>
      <c r="E38">
        <v>9.8863522883300733E-2</v>
      </c>
      <c r="F38">
        <v>8.4102136395445753E-2</v>
      </c>
      <c r="G38">
        <v>0.13299704873030138</v>
      </c>
      <c r="H38">
        <v>0.11301250693891082</v>
      </c>
      <c r="I38">
        <v>0.10148403384146498</v>
      </c>
      <c r="J38">
        <v>0.23547817974888038</v>
      </c>
      <c r="K38">
        <v>662.99680000000001</v>
      </c>
      <c r="L38">
        <f t="shared" si="0"/>
        <v>1.0000000000000002</v>
      </c>
      <c r="N38" t="s">
        <v>191</v>
      </c>
      <c r="O38">
        <f t="shared" si="1"/>
        <v>29.69414913195947</v>
      </c>
      <c r="P38">
        <f t="shared" si="2"/>
        <v>125.48858674691634</v>
      </c>
      <c r="Q38">
        <f t="shared" si="3"/>
        <v>65.546199308355156</v>
      </c>
      <c r="R38">
        <f t="shared" si="4"/>
        <v>55.759447303344068</v>
      </c>
      <c r="S38">
        <f t="shared" si="5"/>
        <v>88.176617717633874</v>
      </c>
      <c r="T38">
        <f t="shared" si="6"/>
        <v>74.926930460475674</v>
      </c>
      <c r="U38">
        <f t="shared" si="7"/>
        <v>67.283589687982996</v>
      </c>
      <c r="V38">
        <f t="shared" si="8"/>
        <v>156.12127964333251</v>
      </c>
      <c r="W38">
        <v>662.99680000000001</v>
      </c>
      <c r="X38">
        <f t="shared" si="9"/>
        <v>662.99680000000012</v>
      </c>
    </row>
    <row r="39" spans="2:24" x14ac:dyDescent="0.15">
      <c r="B39" t="s">
        <v>192</v>
      </c>
      <c r="C39">
        <v>3.3935237466166071E-2</v>
      </c>
      <c r="D39">
        <v>0.21144886818546071</v>
      </c>
      <c r="E39">
        <v>8.1588807343174016E-2</v>
      </c>
      <c r="F39">
        <v>6.689487307926005E-2</v>
      </c>
      <c r="G39">
        <v>0.13757038793176651</v>
      </c>
      <c r="H39">
        <v>9.8582273676486268E-2</v>
      </c>
      <c r="I39">
        <v>9.4968978902473994E-2</v>
      </c>
      <c r="J39">
        <v>0.27501057341521246</v>
      </c>
      <c r="K39">
        <v>0.41674640000000002</v>
      </c>
      <c r="L39">
        <f t="shared" si="0"/>
        <v>1.0000000000000002</v>
      </c>
      <c r="N39" t="s">
        <v>192</v>
      </c>
      <c r="O39">
        <f t="shared" si="1"/>
        <v>1.4142388047169833E-2</v>
      </c>
      <c r="P39">
        <f t="shared" si="2"/>
        <v>8.8120554600365289E-2</v>
      </c>
      <c r="Q39">
        <f t="shared" si="3"/>
        <v>3.4001841740561339E-2</v>
      </c>
      <c r="R39">
        <f t="shared" si="4"/>
        <v>2.7878197534238543E-2</v>
      </c>
      <c r="S39">
        <f t="shared" si="5"/>
        <v>5.7331963917167141E-2</v>
      </c>
      <c r="T39">
        <f t="shared" si="6"/>
        <v>4.1083807658490422E-2</v>
      </c>
      <c r="U39">
        <f t="shared" si="7"/>
        <v>3.9577980069281989E-2</v>
      </c>
      <c r="V39">
        <f t="shared" si="8"/>
        <v>0.11460966643272551</v>
      </c>
      <c r="W39">
        <v>0.41674640000000002</v>
      </c>
      <c r="X39">
        <f t="shared" si="9"/>
        <v>0.41674640000000007</v>
      </c>
    </row>
    <row r="40" spans="2:24" x14ac:dyDescent="0.15">
      <c r="B40" t="s">
        <v>193</v>
      </c>
      <c r="C40">
        <v>3.3935237466166071E-2</v>
      </c>
      <c r="D40">
        <v>0.21144886818546071</v>
      </c>
      <c r="E40">
        <v>8.1588807343174016E-2</v>
      </c>
      <c r="F40">
        <v>6.689487307926005E-2</v>
      </c>
      <c r="G40">
        <v>0.13757038793176651</v>
      </c>
      <c r="H40">
        <v>9.8582273676486268E-2</v>
      </c>
      <c r="I40">
        <v>9.4968978902473994E-2</v>
      </c>
      <c r="J40">
        <v>0.27501057341521246</v>
      </c>
      <c r="K40">
        <v>9648.3259999999991</v>
      </c>
      <c r="L40">
        <f t="shared" si="0"/>
        <v>1.0000000000000002</v>
      </c>
      <c r="N40" t="s">
        <v>193</v>
      </c>
      <c r="O40">
        <f t="shared" si="1"/>
        <v>327.4182339609842</v>
      </c>
      <c r="P40">
        <f t="shared" si="2"/>
        <v>2040.1276125843533</v>
      </c>
      <c r="Q40">
        <f t="shared" si="3"/>
        <v>787.19541119813675</v>
      </c>
      <c r="R40">
        <f t="shared" si="4"/>
        <v>645.42354319732476</v>
      </c>
      <c r="S40">
        <f t="shared" si="5"/>
        <v>1327.3239507121489</v>
      </c>
      <c r="T40">
        <f t="shared" si="6"/>
        <v>951.15391425195799</v>
      </c>
      <c r="U40">
        <f t="shared" si="7"/>
        <v>916.29166833819124</v>
      </c>
      <c r="V40">
        <f t="shared" si="8"/>
        <v>2653.391665756903</v>
      </c>
      <c r="W40">
        <v>9648.3259999999991</v>
      </c>
      <c r="X40">
        <f t="shared" si="9"/>
        <v>9648.3259999999991</v>
      </c>
    </row>
    <row r="41" spans="2:24" x14ac:dyDescent="0.15">
      <c r="B41" t="s">
        <v>194</v>
      </c>
      <c r="C41">
        <v>1.7261914857955925E-2</v>
      </c>
      <c r="D41">
        <v>0.2278099821489393</v>
      </c>
      <c r="E41">
        <v>4.6487191140999889E-2</v>
      </c>
      <c r="F41">
        <v>7.3532430546418198E-2</v>
      </c>
      <c r="G41">
        <v>0.13034152277648595</v>
      </c>
      <c r="H41">
        <v>6.3210082901271419E-2</v>
      </c>
      <c r="I41">
        <v>8.2192469438470125E-2</v>
      </c>
      <c r="J41">
        <v>0.35916440618945922</v>
      </c>
      <c r="K41">
        <v>120.97020000000001</v>
      </c>
      <c r="L41">
        <f t="shared" si="0"/>
        <v>1</v>
      </c>
      <c r="N41" t="s">
        <v>194</v>
      </c>
      <c r="O41">
        <f t="shared" si="1"/>
        <v>2.0881772927498998</v>
      </c>
      <c r="P41">
        <f t="shared" si="2"/>
        <v>27.558219102553618</v>
      </c>
      <c r="Q41">
        <f t="shared" si="3"/>
        <v>5.6235648097649849</v>
      </c>
      <c r="R41">
        <f t="shared" si="4"/>
        <v>8.8952328296863197</v>
      </c>
      <c r="S41">
        <f t="shared" si="5"/>
        <v>15.767440078576062</v>
      </c>
      <c r="T41">
        <f t="shared" si="6"/>
        <v>7.6465363705833846</v>
      </c>
      <c r="U41">
        <f t="shared" si="7"/>
        <v>9.9428394664656192</v>
      </c>
      <c r="V41">
        <f t="shared" si="8"/>
        <v>43.448190049620123</v>
      </c>
      <c r="W41">
        <v>120.97020000000001</v>
      </c>
      <c r="X41">
        <f t="shared" si="9"/>
        <v>120.97020000000002</v>
      </c>
    </row>
    <row r="42" spans="2:24" x14ac:dyDescent="0.15">
      <c r="B42" t="s">
        <v>195</v>
      </c>
      <c r="C42">
        <v>3.4937953941021248E-2</v>
      </c>
      <c r="D42">
        <v>0.24296645767746816</v>
      </c>
      <c r="E42">
        <v>6.1196680649724125E-2</v>
      </c>
      <c r="F42">
        <v>4.2729846294961779E-2</v>
      </c>
      <c r="G42">
        <v>0.16091031169525508</v>
      </c>
      <c r="H42">
        <v>7.7184077209188781E-2</v>
      </c>
      <c r="I42">
        <v>7.5542953001624433E-2</v>
      </c>
      <c r="J42">
        <v>0.30453171953075642</v>
      </c>
      <c r="K42">
        <v>4796.1719999999996</v>
      </c>
      <c r="L42">
        <f t="shared" si="0"/>
        <v>0.99999999999999989</v>
      </c>
      <c r="N42" t="s">
        <v>195</v>
      </c>
      <c r="O42">
        <f t="shared" si="1"/>
        <v>167.56843642921575</v>
      </c>
      <c r="P42">
        <f t="shared" si="2"/>
        <v>1165.3089212518578</v>
      </c>
      <c r="Q42">
        <f t="shared" si="3"/>
        <v>293.50980622514862</v>
      </c>
      <c r="R42">
        <f t="shared" si="4"/>
        <v>204.9396923641994</v>
      </c>
      <c r="S42">
        <f t="shared" si="5"/>
        <v>771.75353146405484</v>
      </c>
      <c r="T42">
        <f t="shared" si="6"/>
        <v>370.18810995654934</v>
      </c>
      <c r="U42">
        <f t="shared" si="7"/>
        <v>362.31699598370705</v>
      </c>
      <c r="V42">
        <f t="shared" si="8"/>
        <v>1460.586506325267</v>
      </c>
      <c r="W42">
        <v>4796.1719999999996</v>
      </c>
      <c r="X42">
        <f t="shared" si="9"/>
        <v>4796.1719999999996</v>
      </c>
    </row>
    <row r="43" spans="2:24" x14ac:dyDescent="0.15">
      <c r="B43" t="s">
        <v>196</v>
      </c>
      <c r="C43">
        <v>3.2956720130690627E-2</v>
      </c>
      <c r="D43">
        <v>0.26219462090410556</v>
      </c>
      <c r="E43">
        <v>6.0479010987907464E-2</v>
      </c>
      <c r="F43">
        <v>6.6786069743927826E-2</v>
      </c>
      <c r="G43">
        <v>0.14633115888114137</v>
      </c>
      <c r="H43">
        <v>6.6039128998320609E-2</v>
      </c>
      <c r="I43">
        <v>0.1043209598665386</v>
      </c>
      <c r="J43">
        <v>0.2608923304873681</v>
      </c>
      <c r="K43">
        <v>5247.1970000000001</v>
      </c>
      <c r="L43">
        <f t="shared" si="0"/>
        <v>1.0000000000000002</v>
      </c>
      <c r="N43" t="s">
        <v>196</v>
      </c>
      <c r="O43">
        <f t="shared" si="1"/>
        <v>172.93040299959947</v>
      </c>
      <c r="P43">
        <f t="shared" si="2"/>
        <v>1375.78682822416</v>
      </c>
      <c r="Q43">
        <f t="shared" si="3"/>
        <v>317.34528501871506</v>
      </c>
      <c r="R43">
        <f t="shared" si="4"/>
        <v>350.43966480212885</v>
      </c>
      <c r="S43">
        <f t="shared" si="5"/>
        <v>767.82841788764836</v>
      </c>
      <c r="T43">
        <f t="shared" si="6"/>
        <v>346.52031956260089</v>
      </c>
      <c r="U43">
        <f t="shared" si="7"/>
        <v>547.39262764882176</v>
      </c>
      <c r="V43">
        <f t="shared" si="8"/>
        <v>1368.9534538563264</v>
      </c>
      <c r="W43">
        <v>5247.1970000000001</v>
      </c>
      <c r="X43">
        <f t="shared" si="9"/>
        <v>5247.197000000001</v>
      </c>
    </row>
    <row r="44" spans="2:24" x14ac:dyDescent="0.15">
      <c r="B44" t="s">
        <v>197</v>
      </c>
      <c r="C44">
        <v>3.2956720130690627E-2</v>
      </c>
      <c r="D44">
        <v>0.26219462090410556</v>
      </c>
      <c r="E44">
        <v>6.0479010987907464E-2</v>
      </c>
      <c r="F44">
        <v>6.6786069743927826E-2</v>
      </c>
      <c r="G44">
        <v>0.14633115888114137</v>
      </c>
      <c r="H44">
        <v>6.6039128998320609E-2</v>
      </c>
      <c r="I44">
        <v>0.1043209598665386</v>
      </c>
      <c r="J44">
        <v>0.2608923304873681</v>
      </c>
      <c r="K44">
        <v>15802.94</v>
      </c>
      <c r="L44">
        <f t="shared" si="0"/>
        <v>1.0000000000000002</v>
      </c>
      <c r="N44" t="s">
        <v>197</v>
      </c>
      <c r="O44">
        <f t="shared" si="1"/>
        <v>520.81307082209617</v>
      </c>
      <c r="P44">
        <f t="shared" si="2"/>
        <v>4143.4458624703257</v>
      </c>
      <c r="Q44">
        <f t="shared" si="3"/>
        <v>955.74618190124238</v>
      </c>
      <c r="R44">
        <f t="shared" si="4"/>
        <v>1055.4162529991067</v>
      </c>
      <c r="S44">
        <f t="shared" si="5"/>
        <v>2312.4625239291445</v>
      </c>
      <c r="T44">
        <f t="shared" si="6"/>
        <v>1043.6123932127207</v>
      </c>
      <c r="U44">
        <f t="shared" si="7"/>
        <v>1648.5778695133174</v>
      </c>
      <c r="V44">
        <f t="shared" si="8"/>
        <v>4122.8658451520487</v>
      </c>
      <c r="W44">
        <v>15802.94</v>
      </c>
      <c r="X44">
        <f t="shared" si="9"/>
        <v>15802.940000000002</v>
      </c>
    </row>
    <row r="45" spans="2:24" x14ac:dyDescent="0.15">
      <c r="B45" t="s">
        <v>198</v>
      </c>
      <c r="C45">
        <v>3.4937953941021248E-2</v>
      </c>
      <c r="D45">
        <v>0.24296645767746816</v>
      </c>
      <c r="E45">
        <v>6.1196680649724125E-2</v>
      </c>
      <c r="F45">
        <v>4.2729846294961779E-2</v>
      </c>
      <c r="G45">
        <v>0.16091031169525508</v>
      </c>
      <c r="H45">
        <v>7.7184077209188781E-2</v>
      </c>
      <c r="I45">
        <v>7.5542953001624433E-2</v>
      </c>
      <c r="J45">
        <v>0.30453171953075642</v>
      </c>
      <c r="K45">
        <v>103093.8</v>
      </c>
      <c r="L45">
        <f t="shared" si="0"/>
        <v>0.99999999999999989</v>
      </c>
      <c r="N45" t="s">
        <v>198</v>
      </c>
      <c r="O45">
        <f t="shared" si="1"/>
        <v>3601.8864360048565</v>
      </c>
      <c r="P45">
        <f t="shared" si="2"/>
        <v>25048.33539450937</v>
      </c>
      <c r="Q45">
        <f t="shared" si="3"/>
        <v>6308.9983555665294</v>
      </c>
      <c r="R45">
        <f t="shared" si="4"/>
        <v>4405.1822279635307</v>
      </c>
      <c r="S45">
        <f t="shared" si="5"/>
        <v>16588.855491848288</v>
      </c>
      <c r="T45">
        <f t="shared" si="6"/>
        <v>7957.1998189886663</v>
      </c>
      <c r="U45">
        <f t="shared" si="7"/>
        <v>7788.0100881588687</v>
      </c>
      <c r="V45">
        <f t="shared" si="8"/>
        <v>31395.332186959899</v>
      </c>
      <c r="W45">
        <v>103093.8</v>
      </c>
      <c r="X45">
        <f t="shared" si="9"/>
        <v>103093.80000000002</v>
      </c>
    </row>
    <row r="46" spans="2:24" x14ac:dyDescent="0.15">
      <c r="B46" t="s">
        <v>199</v>
      </c>
      <c r="C46">
        <v>3.4937953941021248E-2</v>
      </c>
      <c r="D46">
        <v>0.24296645767746816</v>
      </c>
      <c r="E46">
        <v>6.1196680649724125E-2</v>
      </c>
      <c r="F46">
        <v>4.2729846294961779E-2</v>
      </c>
      <c r="G46">
        <v>0.16091031169525508</v>
      </c>
      <c r="H46">
        <v>7.7184077209188781E-2</v>
      </c>
      <c r="I46">
        <v>7.5542953001624433E-2</v>
      </c>
      <c r="J46">
        <v>0.30453171953075642</v>
      </c>
      <c r="K46">
        <v>399.44929999999999</v>
      </c>
      <c r="L46">
        <f t="shared" si="0"/>
        <v>0.99999999999999989</v>
      </c>
      <c r="N46" t="s">
        <v>199</v>
      </c>
      <c r="O46">
        <f t="shared" si="1"/>
        <v>13.955941245173179</v>
      </c>
      <c r="P46">
        <f t="shared" si="2"/>
        <v>97.052781442744276</v>
      </c>
      <c r="Q46">
        <f t="shared" si="3"/>
        <v>24.444971247855847</v>
      </c>
      <c r="R46">
        <f t="shared" si="4"/>
        <v>17.068407191630076</v>
      </c>
      <c r="S46">
        <f t="shared" si="5"/>
        <v>64.275511369451451</v>
      </c>
      <c r="T46">
        <f t="shared" si="6"/>
        <v>30.831125612356413</v>
      </c>
      <c r="U46">
        <f t="shared" si="7"/>
        <v>30.175579696431779</v>
      </c>
      <c r="V46">
        <f t="shared" si="8"/>
        <v>121.64498219435698</v>
      </c>
      <c r="W46">
        <v>399.44929999999999</v>
      </c>
      <c r="X46">
        <f t="shared" si="9"/>
        <v>399.44929999999999</v>
      </c>
    </row>
    <row r="47" spans="2:24" x14ac:dyDescent="0.15">
      <c r="B47" t="s">
        <v>200</v>
      </c>
      <c r="C47">
        <v>3.4937953941021248E-2</v>
      </c>
      <c r="D47">
        <v>0.24296645767746816</v>
      </c>
      <c r="E47">
        <v>6.1196680649724125E-2</v>
      </c>
      <c r="F47">
        <v>4.2729846294961779E-2</v>
      </c>
      <c r="G47">
        <v>0.16091031169525508</v>
      </c>
      <c r="H47">
        <v>7.7184077209188781E-2</v>
      </c>
      <c r="I47">
        <v>7.5542953001624433E-2</v>
      </c>
      <c r="J47">
        <v>0.30453171953075642</v>
      </c>
      <c r="K47">
        <v>5594.7330000000002</v>
      </c>
      <c r="L47">
        <f t="shared" si="0"/>
        <v>0.99999999999999989</v>
      </c>
      <c r="N47" t="s">
        <v>200</v>
      </c>
      <c r="O47">
        <f t="shared" si="1"/>
        <v>195.46852386631164</v>
      </c>
      <c r="P47">
        <f t="shared" si="2"/>
        <v>1359.3324586612346</v>
      </c>
      <c r="Q47">
        <f t="shared" si="3"/>
        <v>342.37908872147301</v>
      </c>
      <c r="R47">
        <f t="shared" si="4"/>
        <v>239.06208115135041</v>
      </c>
      <c r="S47">
        <f t="shared" si="5"/>
        <v>900.25023088172952</v>
      </c>
      <c r="T47">
        <f t="shared" si="6"/>
        <v>431.82430383679639</v>
      </c>
      <c r="U47">
        <f t="shared" si="7"/>
        <v>422.64265207563727</v>
      </c>
      <c r="V47">
        <f t="shared" si="8"/>
        <v>1703.7736608054674</v>
      </c>
      <c r="W47">
        <v>5594.7330000000002</v>
      </c>
      <c r="X47">
        <f t="shared" si="9"/>
        <v>5594.7330000000002</v>
      </c>
    </row>
    <row r="48" spans="2:24" x14ac:dyDescent="0.15">
      <c r="B48" t="s">
        <v>201</v>
      </c>
      <c r="C48">
        <v>3.4937953941021248E-2</v>
      </c>
      <c r="D48">
        <v>0.24296645767746816</v>
      </c>
      <c r="E48">
        <v>6.1196680649724125E-2</v>
      </c>
      <c r="F48">
        <v>4.2729846294961779E-2</v>
      </c>
      <c r="G48">
        <v>0.16091031169525508</v>
      </c>
      <c r="H48">
        <v>7.7184077209188781E-2</v>
      </c>
      <c r="I48">
        <v>7.5542953001624433E-2</v>
      </c>
      <c r="J48">
        <v>0.30453171953075642</v>
      </c>
      <c r="K48">
        <v>1284.183</v>
      </c>
      <c r="L48">
        <f t="shared" si="0"/>
        <v>0.99999999999999989</v>
      </c>
      <c r="N48" t="s">
        <v>201</v>
      </c>
      <c r="O48">
        <f t="shared" si="1"/>
        <v>44.866726505842486</v>
      </c>
      <c r="P48">
        <f t="shared" si="2"/>
        <v>312.01339451962411</v>
      </c>
      <c r="Q48">
        <f t="shared" si="3"/>
        <v>78.587736946804682</v>
      </c>
      <c r="R48">
        <f t="shared" si="4"/>
        <v>54.8729422046029</v>
      </c>
      <c r="S48">
        <f t="shared" si="5"/>
        <v>206.63828680374775</v>
      </c>
      <c r="T48">
        <f t="shared" si="6"/>
        <v>99.118479822727679</v>
      </c>
      <c r="U48">
        <f t="shared" si="7"/>
        <v>97.010976014485067</v>
      </c>
      <c r="V48">
        <f t="shared" si="8"/>
        <v>391.07445718216536</v>
      </c>
      <c r="W48">
        <v>1284.183</v>
      </c>
      <c r="X48">
        <f t="shared" si="9"/>
        <v>1284.183</v>
      </c>
    </row>
    <row r="49" spans="2:24" x14ac:dyDescent="0.15">
      <c r="B49" t="s">
        <v>202</v>
      </c>
      <c r="C49">
        <v>3.2956720130690627E-2</v>
      </c>
      <c r="D49">
        <v>0.26219462090410556</v>
      </c>
      <c r="E49">
        <v>6.0479010987907464E-2</v>
      </c>
      <c r="F49">
        <v>6.6786069743927826E-2</v>
      </c>
      <c r="G49">
        <v>0.14633115888114137</v>
      </c>
      <c r="H49">
        <v>6.6039128998320609E-2</v>
      </c>
      <c r="I49">
        <v>0.1043209598665386</v>
      </c>
      <c r="J49">
        <v>0.2608923304873681</v>
      </c>
      <c r="K49">
        <v>0</v>
      </c>
      <c r="L49">
        <f t="shared" si="0"/>
        <v>1.0000000000000002</v>
      </c>
      <c r="N49" t="s">
        <v>202</v>
      </c>
      <c r="O49">
        <f t="shared" si="1"/>
        <v>0</v>
      </c>
      <c r="P49">
        <f t="shared" si="2"/>
        <v>0</v>
      </c>
      <c r="Q49">
        <f t="shared" si="3"/>
        <v>0</v>
      </c>
      <c r="R49">
        <f t="shared" si="4"/>
        <v>0</v>
      </c>
      <c r="S49">
        <f t="shared" si="5"/>
        <v>0</v>
      </c>
      <c r="T49">
        <f t="shared" si="6"/>
        <v>0</v>
      </c>
      <c r="U49">
        <f t="shared" si="7"/>
        <v>0</v>
      </c>
      <c r="V49">
        <f t="shared" si="8"/>
        <v>0</v>
      </c>
      <c r="W49">
        <v>0</v>
      </c>
      <c r="X49">
        <f t="shared" si="9"/>
        <v>0</v>
      </c>
    </row>
    <row r="50" spans="2:24" x14ac:dyDescent="0.15">
      <c r="B50" t="s">
        <v>203</v>
      </c>
      <c r="C50">
        <v>3.4937953941021248E-2</v>
      </c>
      <c r="D50">
        <v>0.24296645767746816</v>
      </c>
      <c r="E50">
        <v>6.1196680649724125E-2</v>
      </c>
      <c r="F50">
        <v>4.2729846294961779E-2</v>
      </c>
      <c r="G50">
        <v>0.16091031169525508</v>
      </c>
      <c r="H50">
        <v>7.7184077209188781E-2</v>
      </c>
      <c r="I50">
        <v>7.5542953001624433E-2</v>
      </c>
      <c r="J50">
        <v>0.30453171953075642</v>
      </c>
      <c r="K50">
        <v>0</v>
      </c>
      <c r="L50">
        <f t="shared" si="0"/>
        <v>0.99999999999999989</v>
      </c>
      <c r="N50" t="s">
        <v>203</v>
      </c>
      <c r="O50">
        <f t="shared" si="1"/>
        <v>0</v>
      </c>
      <c r="P50">
        <f t="shared" si="2"/>
        <v>0</v>
      </c>
      <c r="Q50">
        <f t="shared" si="3"/>
        <v>0</v>
      </c>
      <c r="R50">
        <f t="shared" si="4"/>
        <v>0</v>
      </c>
      <c r="S50">
        <f t="shared" si="5"/>
        <v>0</v>
      </c>
      <c r="T50">
        <f t="shared" si="6"/>
        <v>0</v>
      </c>
      <c r="U50">
        <f t="shared" si="7"/>
        <v>0</v>
      </c>
      <c r="V50">
        <f t="shared" si="8"/>
        <v>0</v>
      </c>
      <c r="W50">
        <v>0</v>
      </c>
      <c r="X50">
        <f t="shared" si="9"/>
        <v>0</v>
      </c>
    </row>
    <row r="51" spans="2:24" x14ac:dyDescent="0.15">
      <c r="B51" t="s">
        <v>204</v>
      </c>
      <c r="C51">
        <v>3.4937953941021248E-2</v>
      </c>
      <c r="D51">
        <v>0.24296645767746816</v>
      </c>
      <c r="E51">
        <v>6.1196680649724125E-2</v>
      </c>
      <c r="F51">
        <v>4.2729846294961779E-2</v>
      </c>
      <c r="G51">
        <v>0.16091031169525508</v>
      </c>
      <c r="H51">
        <v>7.7184077209188781E-2</v>
      </c>
      <c r="I51">
        <v>7.5542953001624433E-2</v>
      </c>
      <c r="J51">
        <v>0.30453171953075642</v>
      </c>
      <c r="K51">
        <v>0</v>
      </c>
      <c r="L51">
        <f t="shared" si="0"/>
        <v>0.99999999999999989</v>
      </c>
      <c r="N51" t="s">
        <v>204</v>
      </c>
      <c r="O51">
        <f t="shared" si="1"/>
        <v>0</v>
      </c>
      <c r="P51">
        <f t="shared" si="2"/>
        <v>0</v>
      </c>
      <c r="Q51">
        <f t="shared" si="3"/>
        <v>0</v>
      </c>
      <c r="R51">
        <f t="shared" si="4"/>
        <v>0</v>
      </c>
      <c r="S51">
        <f t="shared" si="5"/>
        <v>0</v>
      </c>
      <c r="T51">
        <f t="shared" si="6"/>
        <v>0</v>
      </c>
      <c r="U51">
        <f t="shared" si="7"/>
        <v>0</v>
      </c>
      <c r="V51">
        <f t="shared" si="8"/>
        <v>0</v>
      </c>
      <c r="W51">
        <v>0</v>
      </c>
      <c r="X51">
        <f t="shared" si="9"/>
        <v>0</v>
      </c>
    </row>
    <row r="52" spans="2:24" x14ac:dyDescent="0.15">
      <c r="B52" t="s">
        <v>205</v>
      </c>
      <c r="C52">
        <v>3.4937953941021248E-2</v>
      </c>
      <c r="D52">
        <v>0.24296645767746816</v>
      </c>
      <c r="E52">
        <v>6.1196680649724125E-2</v>
      </c>
      <c r="F52">
        <v>4.2729846294961779E-2</v>
      </c>
      <c r="G52">
        <v>0.16091031169525508</v>
      </c>
      <c r="H52">
        <v>7.7184077209188781E-2</v>
      </c>
      <c r="I52">
        <v>7.5542953001624433E-2</v>
      </c>
      <c r="J52">
        <v>0.30453171953075642</v>
      </c>
      <c r="K52">
        <v>3567.2159999999999</v>
      </c>
      <c r="L52">
        <f t="shared" si="0"/>
        <v>0.99999999999999989</v>
      </c>
      <c r="N52" t="s">
        <v>205</v>
      </c>
      <c r="O52">
        <f t="shared" si="1"/>
        <v>124.63122830567404</v>
      </c>
      <c r="P52">
        <f t="shared" si="2"/>
        <v>866.71383529038724</v>
      </c>
      <c r="Q52">
        <f t="shared" si="3"/>
        <v>218.3017783605863</v>
      </c>
      <c r="R52">
        <f t="shared" si="4"/>
        <v>152.42659138092839</v>
      </c>
      <c r="S52">
        <f t="shared" si="5"/>
        <v>574.00183844430103</v>
      </c>
      <c r="T52">
        <f t="shared" si="6"/>
        <v>275.33227516585356</v>
      </c>
      <c r="U52">
        <f t="shared" si="7"/>
        <v>269.47803063464272</v>
      </c>
      <c r="V52">
        <f t="shared" si="8"/>
        <v>1086.3304224176268</v>
      </c>
      <c r="W52">
        <v>3567.2159999999999</v>
      </c>
      <c r="X52">
        <f t="shared" si="9"/>
        <v>3567.2160000000003</v>
      </c>
    </row>
    <row r="53" spans="2:24" x14ac:dyDescent="0.15">
      <c r="B53" t="s">
        <v>206</v>
      </c>
      <c r="C53">
        <v>3.4937953941021248E-2</v>
      </c>
      <c r="D53">
        <v>0.24296645767746816</v>
      </c>
      <c r="E53">
        <v>6.1196680649724125E-2</v>
      </c>
      <c r="F53">
        <v>4.2729846294961779E-2</v>
      </c>
      <c r="G53">
        <v>0.16091031169525508</v>
      </c>
      <c r="H53">
        <v>7.7184077209188781E-2</v>
      </c>
      <c r="I53">
        <v>7.5542953001624433E-2</v>
      </c>
      <c r="J53">
        <v>0.30453171953075642</v>
      </c>
      <c r="K53">
        <v>21232.43</v>
      </c>
      <c r="L53">
        <f t="shared" si="0"/>
        <v>0.99999999999999989</v>
      </c>
      <c r="N53" t="s">
        <v>206</v>
      </c>
      <c r="O53">
        <f t="shared" si="1"/>
        <v>741.81766139595777</v>
      </c>
      <c r="P53">
        <f t="shared" si="2"/>
        <v>5158.7683049848056</v>
      </c>
      <c r="Q53">
        <f t="shared" si="3"/>
        <v>1299.354238127622</v>
      </c>
      <c r="R53">
        <f t="shared" si="4"/>
        <v>907.25847036853531</v>
      </c>
      <c r="S53">
        <f t="shared" si="5"/>
        <v>3416.5169293476847</v>
      </c>
      <c r="T53">
        <f t="shared" si="6"/>
        <v>1638.8055164586963</v>
      </c>
      <c r="U53">
        <f t="shared" si="7"/>
        <v>1603.9604616002807</v>
      </c>
      <c r="V53">
        <f t="shared" si="8"/>
        <v>6465.9484177164186</v>
      </c>
      <c r="W53">
        <v>21232.43</v>
      </c>
      <c r="X53">
        <f t="shared" si="9"/>
        <v>21232.430000000004</v>
      </c>
    </row>
    <row r="54" spans="2:24" x14ac:dyDescent="0.15">
      <c r="B54" t="s">
        <v>207</v>
      </c>
      <c r="C54">
        <v>3.4937953941021248E-2</v>
      </c>
      <c r="D54">
        <v>0.24296645767746816</v>
      </c>
      <c r="E54">
        <v>6.1196680649724125E-2</v>
      </c>
      <c r="F54">
        <v>4.2729846294961779E-2</v>
      </c>
      <c r="G54">
        <v>0.16091031169525508</v>
      </c>
      <c r="H54">
        <v>7.7184077209188781E-2</v>
      </c>
      <c r="I54">
        <v>7.5542953001624433E-2</v>
      </c>
      <c r="J54">
        <v>0.30453171953075642</v>
      </c>
      <c r="K54">
        <v>7330.3339999999998</v>
      </c>
      <c r="L54">
        <f t="shared" si="0"/>
        <v>0.99999999999999989</v>
      </c>
      <c r="N54" t="s">
        <v>207</v>
      </c>
      <c r="O54">
        <f t="shared" si="1"/>
        <v>256.10687166430205</v>
      </c>
      <c r="P54">
        <f t="shared" si="2"/>
        <v>1781.0252855727058</v>
      </c>
      <c r="Q54">
        <f t="shared" si="3"/>
        <v>448.59210885381481</v>
      </c>
      <c r="R54">
        <f t="shared" si="4"/>
        <v>313.22404511073233</v>
      </c>
      <c r="S54">
        <f t="shared" si="5"/>
        <v>1179.5263287703258</v>
      </c>
      <c r="T54">
        <f t="shared" si="6"/>
        <v>565.78506542514162</v>
      </c>
      <c r="U54">
        <f t="shared" si="7"/>
        <v>553.75507684820957</v>
      </c>
      <c r="V54">
        <f t="shared" si="8"/>
        <v>2232.3192177547676</v>
      </c>
      <c r="W54">
        <v>7330.3339999999998</v>
      </c>
      <c r="X54">
        <f t="shared" si="9"/>
        <v>7330.3339999999989</v>
      </c>
    </row>
    <row r="55" spans="2:24" x14ac:dyDescent="0.15">
      <c r="B55" t="s">
        <v>208</v>
      </c>
      <c r="C55">
        <v>3.4937953941021248E-2</v>
      </c>
      <c r="D55">
        <v>0.24296645767746816</v>
      </c>
      <c r="E55">
        <v>6.1196680649724125E-2</v>
      </c>
      <c r="F55">
        <v>4.2729846294961779E-2</v>
      </c>
      <c r="G55">
        <v>0.16091031169525508</v>
      </c>
      <c r="H55">
        <v>7.7184077209188781E-2</v>
      </c>
      <c r="I55">
        <v>7.5542953001624433E-2</v>
      </c>
      <c r="J55">
        <v>0.30453171953075642</v>
      </c>
      <c r="K55">
        <v>4354.808</v>
      </c>
      <c r="L55">
        <f t="shared" si="0"/>
        <v>0.99999999999999989</v>
      </c>
      <c r="N55" t="s">
        <v>208</v>
      </c>
      <c r="O55">
        <f t="shared" si="1"/>
        <v>152.14808132599086</v>
      </c>
      <c r="P55">
        <f t="shared" si="2"/>
        <v>1058.0722736254997</v>
      </c>
      <c r="Q55">
        <f t="shared" si="3"/>
        <v>266.49979446686382</v>
      </c>
      <c r="R55">
        <f t="shared" si="4"/>
        <v>186.08027648406991</v>
      </c>
      <c r="S55">
        <f t="shared" si="5"/>
        <v>700.73351265299038</v>
      </c>
      <c r="T55">
        <f t="shared" si="6"/>
        <v>336.12183690319296</v>
      </c>
      <c r="U55">
        <f t="shared" si="7"/>
        <v>328.97505607509811</v>
      </c>
      <c r="V55">
        <f t="shared" si="8"/>
        <v>1326.1771684662942</v>
      </c>
      <c r="W55">
        <v>4354.808</v>
      </c>
      <c r="X55">
        <f t="shared" si="9"/>
        <v>4354.808</v>
      </c>
    </row>
    <row r="56" spans="2:24" x14ac:dyDescent="0.15">
      <c r="B56" t="s">
        <v>209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f t="shared" si="0"/>
        <v>0</v>
      </c>
      <c r="N56" t="s">
        <v>209</v>
      </c>
      <c r="O56">
        <f t="shared" si="1"/>
        <v>0</v>
      </c>
      <c r="P56">
        <f t="shared" si="2"/>
        <v>0</v>
      </c>
      <c r="Q56">
        <f t="shared" si="3"/>
        <v>0</v>
      </c>
      <c r="R56">
        <f t="shared" si="4"/>
        <v>0</v>
      </c>
      <c r="S56">
        <f t="shared" si="5"/>
        <v>0</v>
      </c>
      <c r="T56">
        <f t="shared" si="6"/>
        <v>0</v>
      </c>
      <c r="U56">
        <f t="shared" si="7"/>
        <v>0</v>
      </c>
      <c r="V56">
        <f t="shared" si="8"/>
        <v>0</v>
      </c>
      <c r="W56">
        <v>0</v>
      </c>
      <c r="X56">
        <f t="shared" si="9"/>
        <v>0</v>
      </c>
    </row>
    <row r="57" spans="2:24" x14ac:dyDescent="0.15">
      <c r="B57" t="s">
        <v>210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f t="shared" si="0"/>
        <v>0</v>
      </c>
      <c r="N57" t="s">
        <v>210</v>
      </c>
      <c r="O57">
        <f t="shared" si="1"/>
        <v>0</v>
      </c>
      <c r="P57">
        <f t="shared" si="2"/>
        <v>0</v>
      </c>
      <c r="Q57">
        <f t="shared" si="3"/>
        <v>0</v>
      </c>
      <c r="R57">
        <f t="shared" si="4"/>
        <v>0</v>
      </c>
      <c r="S57">
        <f t="shared" si="5"/>
        <v>0</v>
      </c>
      <c r="T57">
        <f t="shared" si="6"/>
        <v>0</v>
      </c>
      <c r="U57">
        <f t="shared" si="7"/>
        <v>0</v>
      </c>
      <c r="V57">
        <f t="shared" si="8"/>
        <v>0</v>
      </c>
      <c r="W57">
        <v>0</v>
      </c>
      <c r="X57">
        <f t="shared" si="9"/>
        <v>0</v>
      </c>
    </row>
    <row r="58" spans="2:24" x14ac:dyDescent="0.15">
      <c r="B58" t="s">
        <v>211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f t="shared" si="0"/>
        <v>0</v>
      </c>
      <c r="N58" t="s">
        <v>211</v>
      </c>
      <c r="O58">
        <f t="shared" si="1"/>
        <v>0</v>
      </c>
      <c r="P58">
        <f t="shared" si="2"/>
        <v>0</v>
      </c>
      <c r="Q58">
        <f t="shared" si="3"/>
        <v>0</v>
      </c>
      <c r="R58">
        <f t="shared" si="4"/>
        <v>0</v>
      </c>
      <c r="S58">
        <f t="shared" si="5"/>
        <v>0</v>
      </c>
      <c r="T58">
        <f t="shared" si="6"/>
        <v>0</v>
      </c>
      <c r="U58">
        <f t="shared" si="7"/>
        <v>0</v>
      </c>
      <c r="V58">
        <f t="shared" si="8"/>
        <v>0</v>
      </c>
      <c r="W58">
        <v>0</v>
      </c>
      <c r="X58">
        <f t="shared" si="9"/>
        <v>0</v>
      </c>
    </row>
    <row r="59" spans="2:24" x14ac:dyDescent="0.15">
      <c r="B59" t="s">
        <v>212</v>
      </c>
      <c r="C59">
        <f>AVERAGE(Sheet3!G42:G43)</f>
        <v>7.2174336271205626E-3</v>
      </c>
      <c r="D59">
        <f>AVERAGE(Sheet3!H42:H43)</f>
        <v>0.16119113540958976</v>
      </c>
      <c r="E59">
        <f>AVERAGE(Sheet3!I42:I43)</f>
        <v>3.4615892644474192E-2</v>
      </c>
      <c r="F59">
        <f>AVERAGE(Sheet3!J42:J43)</f>
        <v>0.12244873381690197</v>
      </c>
      <c r="G59">
        <f>AVERAGE(Sheet3!K42:K43)</f>
        <v>0.24912924839463102</v>
      </c>
      <c r="H59">
        <f>AVERAGE(Sheet3!L42:L43)</f>
        <v>8.7930514225331616E-2</v>
      </c>
      <c r="I59">
        <f>AVERAGE(Sheet3!M42:M43)</f>
        <v>0.1070617824524818</v>
      </c>
      <c r="J59">
        <f>AVERAGE(Sheet3!N42:N43)</f>
        <v>0.23040525942946899</v>
      </c>
      <c r="K59">
        <v>15406.5</v>
      </c>
      <c r="L59">
        <f t="shared" si="0"/>
        <v>0.99999999999999989</v>
      </c>
      <c r="N59" t="s">
        <v>212</v>
      </c>
      <c r="O59">
        <f t="shared" si="1"/>
        <v>111.19539117623295</v>
      </c>
      <c r="P59">
        <f t="shared" si="2"/>
        <v>2483.3912276878445</v>
      </c>
      <c r="Q59">
        <f t="shared" si="3"/>
        <v>533.30975002709158</v>
      </c>
      <c r="R59">
        <f t="shared" si="4"/>
        <v>1886.5064175501002</v>
      </c>
      <c r="S59">
        <f t="shared" si="5"/>
        <v>3838.2097653918827</v>
      </c>
      <c r="T59">
        <f t="shared" si="6"/>
        <v>1354.7014674125714</v>
      </c>
      <c r="U59">
        <f t="shared" si="7"/>
        <v>1649.4473513541609</v>
      </c>
      <c r="V59">
        <f t="shared" si="8"/>
        <v>3549.738629400114</v>
      </c>
      <c r="W59">
        <v>15406.5</v>
      </c>
      <c r="X59">
        <f t="shared" si="9"/>
        <v>15406.499999999998</v>
      </c>
    </row>
    <row r="60" spans="2:24" x14ac:dyDescent="0.15">
      <c r="B60" t="s">
        <v>213</v>
      </c>
      <c r="C60">
        <v>1.1551694859410362E-2</v>
      </c>
      <c r="D60">
        <v>0.13393419749077984</v>
      </c>
      <c r="E60">
        <v>5.7064683712926959E-2</v>
      </c>
      <c r="F60">
        <v>8.0434000327355565E-2</v>
      </c>
      <c r="G60">
        <v>0.15493183115330567</v>
      </c>
      <c r="H60">
        <v>7.0587978617637034E-2</v>
      </c>
      <c r="I60">
        <v>0.13262854085917533</v>
      </c>
      <c r="J60">
        <v>0.35886707297940929</v>
      </c>
      <c r="K60">
        <v>50.04907</v>
      </c>
      <c r="L60">
        <f t="shared" si="0"/>
        <v>1</v>
      </c>
      <c r="N60" t="s">
        <v>213</v>
      </c>
      <c r="O60">
        <f t="shared" si="1"/>
        <v>0.57815158463726934</v>
      </c>
      <c r="P60">
        <f t="shared" si="2"/>
        <v>6.7032820256098642</v>
      </c>
      <c r="Q60">
        <f t="shared" si="3"/>
        <v>2.8560343496761411</v>
      </c>
      <c r="R60">
        <f t="shared" si="4"/>
        <v>4.0256469127638415</v>
      </c>
      <c r="S60">
        <f t="shared" si="5"/>
        <v>7.7541940626199759</v>
      </c>
      <c r="T60">
        <f t="shared" si="6"/>
        <v>3.5328626829926191</v>
      </c>
      <c r="U60">
        <f t="shared" si="7"/>
        <v>6.6379351254587267</v>
      </c>
      <c r="V60">
        <f t="shared" si="8"/>
        <v>17.960963256241563</v>
      </c>
      <c r="W60">
        <v>50.04907</v>
      </c>
      <c r="X60">
        <f t="shared" si="9"/>
        <v>50.04907</v>
      </c>
    </row>
    <row r="61" spans="2:24" x14ac:dyDescent="0.15">
      <c r="B61" t="s">
        <v>214</v>
      </c>
      <c r="C61">
        <v>1.1551694859410362E-2</v>
      </c>
      <c r="D61">
        <v>0.13393419749077984</v>
      </c>
      <c r="E61">
        <v>5.7064683712926959E-2</v>
      </c>
      <c r="F61">
        <v>8.0434000327355565E-2</v>
      </c>
      <c r="G61">
        <v>0.15493183115330567</v>
      </c>
      <c r="H61">
        <v>7.0587978617637034E-2</v>
      </c>
      <c r="I61">
        <v>0.13262854085917533</v>
      </c>
      <c r="J61">
        <v>0.35886707297940929</v>
      </c>
      <c r="K61">
        <v>604.71090000000004</v>
      </c>
      <c r="L61">
        <f t="shared" si="0"/>
        <v>1</v>
      </c>
      <c r="N61" t="s">
        <v>214</v>
      </c>
      <c r="O61">
        <f t="shared" si="1"/>
        <v>6.9854357949594137</v>
      </c>
      <c r="P61">
        <f t="shared" si="2"/>
        <v>80.991469105427228</v>
      </c>
      <c r="Q61">
        <f t="shared" si="3"/>
        <v>34.507636246259402</v>
      </c>
      <c r="R61">
        <f t="shared" si="4"/>
        <v>48.639316728555478</v>
      </c>
      <c r="S61">
        <f t="shared" si="5"/>
        <v>93.68896705536352</v>
      </c>
      <c r="T61">
        <f t="shared" si="6"/>
        <v>42.685320079052048</v>
      </c>
      <c r="U61">
        <f t="shared" si="7"/>
        <v>80.201924308638695</v>
      </c>
      <c r="V61">
        <f t="shared" si="8"/>
        <v>217.0108306817443</v>
      </c>
      <c r="W61">
        <v>604.71090000000004</v>
      </c>
      <c r="X61">
        <f t="shared" si="9"/>
        <v>604.71090000000015</v>
      </c>
    </row>
    <row r="62" spans="2:24" x14ac:dyDescent="0.15">
      <c r="B62" t="s">
        <v>215</v>
      </c>
      <c r="C62">
        <v>1.1551694859410362E-2</v>
      </c>
      <c r="D62">
        <v>0.13393419749077984</v>
      </c>
      <c r="E62">
        <v>5.7064683712926959E-2</v>
      </c>
      <c r="F62">
        <v>8.0434000327355565E-2</v>
      </c>
      <c r="G62">
        <v>0.15493183115330567</v>
      </c>
      <c r="H62">
        <v>7.0587978617637034E-2</v>
      </c>
      <c r="I62">
        <v>0.13262854085917533</v>
      </c>
      <c r="J62">
        <v>0.35886707297940929</v>
      </c>
      <c r="K62">
        <v>7071.81</v>
      </c>
      <c r="L62">
        <f t="shared" si="0"/>
        <v>1</v>
      </c>
      <c r="N62" t="s">
        <v>215</v>
      </c>
      <c r="O62">
        <f t="shared" si="1"/>
        <v>81.691391223726797</v>
      </c>
      <c r="P62">
        <f t="shared" si="2"/>
        <v>947.15719715727187</v>
      </c>
      <c r="Q62">
        <f t="shared" si="3"/>
        <v>403.55060092791399</v>
      </c>
      <c r="R62">
        <f t="shared" si="4"/>
        <v>568.81396785499635</v>
      </c>
      <c r="S62">
        <f t="shared" si="5"/>
        <v>1095.6484728682585</v>
      </c>
      <c r="T62">
        <f t="shared" si="6"/>
        <v>499.18477306799178</v>
      </c>
      <c r="U62">
        <f t="shared" si="7"/>
        <v>937.92384153332478</v>
      </c>
      <c r="V62">
        <f t="shared" si="8"/>
        <v>2537.8397553665163</v>
      </c>
      <c r="W62">
        <v>7071.81</v>
      </c>
      <c r="X62">
        <f t="shared" si="9"/>
        <v>7071.8100000000013</v>
      </c>
    </row>
    <row r="63" spans="2:24" x14ac:dyDescent="0.15">
      <c r="B63" t="s">
        <v>216</v>
      </c>
      <c r="C63">
        <v>1.1551694859410362E-2</v>
      </c>
      <c r="D63">
        <v>0.13393419749077984</v>
      </c>
      <c r="E63">
        <v>5.7064683712926959E-2</v>
      </c>
      <c r="F63">
        <v>8.0434000327355565E-2</v>
      </c>
      <c r="G63">
        <v>0.15493183115330567</v>
      </c>
      <c r="H63">
        <v>7.0587978617637034E-2</v>
      </c>
      <c r="I63">
        <v>0.13262854085917533</v>
      </c>
      <c r="J63">
        <v>0.35886707297940929</v>
      </c>
      <c r="K63">
        <v>10658.83</v>
      </c>
      <c r="L63">
        <f t="shared" si="0"/>
        <v>1</v>
      </c>
      <c r="N63" t="s">
        <v>216</v>
      </c>
      <c r="O63">
        <f t="shared" si="1"/>
        <v>123.12755171832895</v>
      </c>
      <c r="P63">
        <f t="shared" si="2"/>
        <v>1427.5818422406489</v>
      </c>
      <c r="Q63">
        <f t="shared" si="3"/>
        <v>608.24276269985728</v>
      </c>
      <c r="R63">
        <f t="shared" si="4"/>
        <v>857.33233570922732</v>
      </c>
      <c r="S63">
        <f t="shared" si="5"/>
        <v>1651.3920498517891</v>
      </c>
      <c r="T63">
        <f t="shared" si="6"/>
        <v>752.3852641290282</v>
      </c>
      <c r="U63">
        <f t="shared" si="7"/>
        <v>1413.6650701660037</v>
      </c>
      <c r="V63">
        <f t="shared" si="8"/>
        <v>3825.1031234851171</v>
      </c>
      <c r="W63">
        <v>10658.83</v>
      </c>
      <c r="X63">
        <f t="shared" si="9"/>
        <v>10658.830000000002</v>
      </c>
    </row>
    <row r="64" spans="2:24" x14ac:dyDescent="0.15">
      <c r="B64" t="s">
        <v>217</v>
      </c>
      <c r="C64">
        <v>1.1551694859410362E-2</v>
      </c>
      <c r="D64">
        <v>0.13393419749077984</v>
      </c>
      <c r="E64">
        <v>5.7064683712926959E-2</v>
      </c>
      <c r="F64">
        <v>8.0434000327355565E-2</v>
      </c>
      <c r="G64">
        <v>0.15493183115330567</v>
      </c>
      <c r="H64">
        <v>7.0587978617637034E-2</v>
      </c>
      <c r="I64">
        <v>0.13262854085917533</v>
      </c>
      <c r="J64">
        <v>0.35886707297940929</v>
      </c>
      <c r="K64">
        <v>2508.1309999999999</v>
      </c>
      <c r="L64">
        <f t="shared" si="0"/>
        <v>1</v>
      </c>
      <c r="N64" t="s">
        <v>217</v>
      </c>
      <c r="O64">
        <f t="shared" si="1"/>
        <v>28.973163979427767</v>
      </c>
      <c r="P64">
        <f t="shared" si="2"/>
        <v>335.92451268674711</v>
      </c>
      <c r="Q64">
        <f t="shared" si="3"/>
        <v>143.12570222558719</v>
      </c>
      <c r="R64">
        <f t="shared" si="4"/>
        <v>201.73900967505062</v>
      </c>
      <c r="S64">
        <f t="shared" si="5"/>
        <v>388.58932860237167</v>
      </c>
      <c r="T64">
        <f t="shared" si="6"/>
        <v>177.04389739823259</v>
      </c>
      <c r="U64">
        <f t="shared" si="7"/>
        <v>332.64975481366429</v>
      </c>
      <c r="V64">
        <f t="shared" si="8"/>
        <v>900.08563061891869</v>
      </c>
      <c r="W64">
        <v>2508.1309999999999</v>
      </c>
      <c r="X64">
        <f t="shared" si="9"/>
        <v>2508.1309999999994</v>
      </c>
    </row>
    <row r="65" spans="2:24" x14ac:dyDescent="0.15">
      <c r="B65" t="s">
        <v>218</v>
      </c>
      <c r="C65">
        <v>1.1551694859410362E-2</v>
      </c>
      <c r="D65">
        <v>0.13393419749077984</v>
      </c>
      <c r="E65">
        <v>5.7064683712926959E-2</v>
      </c>
      <c r="F65">
        <v>8.0434000327355565E-2</v>
      </c>
      <c r="G65">
        <v>0.15493183115330567</v>
      </c>
      <c r="H65">
        <v>7.0587978617637034E-2</v>
      </c>
      <c r="I65">
        <v>0.13262854085917533</v>
      </c>
      <c r="J65">
        <v>0.35886707297940929</v>
      </c>
      <c r="K65">
        <v>9243.8439999999991</v>
      </c>
      <c r="L65">
        <f t="shared" si="0"/>
        <v>1</v>
      </c>
      <c r="N65" t="s">
        <v>218</v>
      </c>
      <c r="O65">
        <f t="shared" si="1"/>
        <v>106.78206521599131</v>
      </c>
      <c r="P65">
        <f t="shared" si="2"/>
        <v>1238.0668278699602</v>
      </c>
      <c r="Q65">
        <f t="shared" si="3"/>
        <v>527.49703415163754</v>
      </c>
      <c r="R65">
        <f t="shared" si="4"/>
        <v>743.51935132202368</v>
      </c>
      <c r="S65">
        <f t="shared" si="5"/>
        <v>1432.1656778154975</v>
      </c>
      <c r="T65">
        <f t="shared" si="6"/>
        <v>652.50426261677228</v>
      </c>
      <c r="U65">
        <f t="shared" si="7"/>
        <v>1225.9975416498426</v>
      </c>
      <c r="V65">
        <f t="shared" si="8"/>
        <v>3317.3112393582742</v>
      </c>
      <c r="W65">
        <v>9243.8439999999991</v>
      </c>
      <c r="X65">
        <f t="shared" si="9"/>
        <v>9243.8439999999991</v>
      </c>
    </row>
    <row r="66" spans="2:24" x14ac:dyDescent="0.15">
      <c r="B66" t="s">
        <v>219</v>
      </c>
      <c r="C66">
        <v>1.1551694859410362E-2</v>
      </c>
      <c r="D66">
        <v>0.13393419749077984</v>
      </c>
      <c r="E66">
        <v>5.7064683712926959E-2</v>
      </c>
      <c r="F66">
        <v>8.0434000327355565E-2</v>
      </c>
      <c r="G66">
        <v>0.15493183115330567</v>
      </c>
      <c r="H66">
        <v>7.0587978617637034E-2</v>
      </c>
      <c r="I66">
        <v>0.13262854085917533</v>
      </c>
      <c r="J66">
        <v>0.35886707297940929</v>
      </c>
      <c r="K66">
        <v>1428.605</v>
      </c>
      <c r="L66">
        <f t="shared" si="0"/>
        <v>1</v>
      </c>
      <c r="N66" t="s">
        <v>219</v>
      </c>
      <c r="O66">
        <f t="shared" si="1"/>
        <v>16.502809034627941</v>
      </c>
      <c r="P66">
        <f t="shared" si="2"/>
        <v>191.33906420631553</v>
      </c>
      <c r="Q66">
        <f t="shared" si="3"/>
        <v>81.522892475706016</v>
      </c>
      <c r="R66">
        <f t="shared" si="4"/>
        <v>114.9084150376618</v>
      </c>
      <c r="S66">
        <f t="shared" si="5"/>
        <v>221.33638864476825</v>
      </c>
      <c r="T66">
        <f t="shared" si="6"/>
        <v>100.84233919304936</v>
      </c>
      <c r="U66">
        <f t="shared" si="7"/>
        <v>189.47379661412216</v>
      </c>
      <c r="V66">
        <f t="shared" si="8"/>
        <v>512.67929479374902</v>
      </c>
      <c r="W66">
        <v>1428.605</v>
      </c>
      <c r="X66">
        <f t="shared" si="9"/>
        <v>1428.605</v>
      </c>
    </row>
    <row r="67" spans="2:24" x14ac:dyDescent="0.15">
      <c r="B67" t="s">
        <v>220</v>
      </c>
      <c r="C67">
        <v>1.1551694859410362E-2</v>
      </c>
      <c r="D67">
        <v>0.13393419749077984</v>
      </c>
      <c r="E67">
        <v>5.7064683712926959E-2</v>
      </c>
      <c r="F67">
        <v>8.0434000327355565E-2</v>
      </c>
      <c r="G67">
        <v>0.15493183115330567</v>
      </c>
      <c r="H67">
        <v>7.0587978617637034E-2</v>
      </c>
      <c r="I67">
        <v>0.13262854085917533</v>
      </c>
      <c r="J67">
        <v>0.35886707297940929</v>
      </c>
      <c r="K67">
        <v>2420.5230000000001</v>
      </c>
      <c r="L67">
        <f t="shared" si="0"/>
        <v>1</v>
      </c>
      <c r="N67" t="s">
        <v>220</v>
      </c>
      <c r="O67">
        <f t="shared" si="1"/>
        <v>27.96114309618455</v>
      </c>
      <c r="P67">
        <f t="shared" si="2"/>
        <v>324.19080551297492</v>
      </c>
      <c r="Q67">
        <f t="shared" si="3"/>
        <v>138.12637941486511</v>
      </c>
      <c r="R67">
        <f t="shared" si="4"/>
        <v>194.69234777437168</v>
      </c>
      <c r="S67">
        <f t="shared" si="5"/>
        <v>375.01606073869289</v>
      </c>
      <c r="T67">
        <f t="shared" si="6"/>
        <v>170.85982576749865</v>
      </c>
      <c r="U67">
        <f t="shared" si="7"/>
        <v>321.03043360607364</v>
      </c>
      <c r="V67">
        <f t="shared" si="8"/>
        <v>868.6460040893387</v>
      </c>
      <c r="W67">
        <v>2420.5230000000001</v>
      </c>
      <c r="X67">
        <f t="shared" si="9"/>
        <v>2420.5230000000001</v>
      </c>
    </row>
    <row r="68" spans="2:24" x14ac:dyDescent="0.15">
      <c r="B68" t="s">
        <v>221</v>
      </c>
      <c r="C68">
        <v>1.1551694859410362E-2</v>
      </c>
      <c r="D68">
        <v>0.13393419749077984</v>
      </c>
      <c r="E68">
        <v>5.7064683712926959E-2</v>
      </c>
      <c r="F68">
        <v>8.0434000327355565E-2</v>
      </c>
      <c r="G68">
        <v>0.15493183115330567</v>
      </c>
      <c r="H68">
        <v>7.0587978617637034E-2</v>
      </c>
      <c r="I68">
        <v>0.13262854085917533</v>
      </c>
      <c r="J68">
        <v>0.35886707297940929</v>
      </c>
      <c r="K68">
        <v>672.75779999999997</v>
      </c>
      <c r="L68">
        <f t="shared" si="0"/>
        <v>1</v>
      </c>
      <c r="N68" t="s">
        <v>221</v>
      </c>
      <c r="O68">
        <f t="shared" si="1"/>
        <v>7.7714928198882243</v>
      </c>
      <c r="P68">
        <f t="shared" si="2"/>
        <v>90.10527604866256</v>
      </c>
      <c r="Q68">
        <f t="shared" si="3"/>
        <v>38.390711072404571</v>
      </c>
      <c r="R68">
        <f t="shared" si="4"/>
        <v>54.112601105431004</v>
      </c>
      <c r="S68">
        <f t="shared" si="5"/>
        <v>104.23159787666938</v>
      </c>
      <c r="T68">
        <f t="shared" si="6"/>
        <v>47.488613201248533</v>
      </c>
      <c r="U68">
        <f t="shared" si="7"/>
        <v>89.226885365628902</v>
      </c>
      <c r="V68">
        <f t="shared" si="8"/>
        <v>241.43062251006683</v>
      </c>
      <c r="W68">
        <v>672.75779999999997</v>
      </c>
      <c r="X68">
        <f t="shared" si="9"/>
        <v>672.75779999999997</v>
      </c>
    </row>
    <row r="69" spans="2:24" x14ac:dyDescent="0.15">
      <c r="B69" t="s">
        <v>222</v>
      </c>
      <c r="C69">
        <v>1.1551694859410362E-2</v>
      </c>
      <c r="D69">
        <v>0.13393419749077984</v>
      </c>
      <c r="E69">
        <v>5.7064683712926959E-2</v>
      </c>
      <c r="F69">
        <v>8.0434000327355565E-2</v>
      </c>
      <c r="G69">
        <v>0.15493183115330567</v>
      </c>
      <c r="H69">
        <v>7.0587978617637034E-2</v>
      </c>
      <c r="I69">
        <v>0.13262854085917533</v>
      </c>
      <c r="J69">
        <v>0.35886707297940929</v>
      </c>
      <c r="K69">
        <v>5905.3829999999998</v>
      </c>
      <c r="L69">
        <f t="shared" ref="L69:L71" si="10">SUM(C69:J69)</f>
        <v>1</v>
      </c>
      <c r="N69" t="s">
        <v>222</v>
      </c>
      <c r="O69">
        <f t="shared" ref="O69:O71" si="11">C69*K69</f>
        <v>68.217182443949341</v>
      </c>
      <c r="P69">
        <f t="shared" ref="P69:P71" si="12">D69*K69</f>
        <v>790.93273298069391</v>
      </c>
      <c r="Q69">
        <f t="shared" ref="Q69:Q71" si="13">E69*K69</f>
        <v>336.98881309869574</v>
      </c>
      <c r="R69">
        <f t="shared" ref="R69:R71" si="14">F69*K69</f>
        <v>474.99357815515998</v>
      </c>
      <c r="S69">
        <f t="shared" ref="S69:S71" si="15">G69*K69</f>
        <v>914.93180185160168</v>
      </c>
      <c r="T69">
        <f t="shared" ref="T69:T71" si="16">H69*K69</f>
        <v>416.8490489329572</v>
      </c>
      <c r="U69">
        <f t="shared" ref="U69:U71" si="17">I69*K69</f>
        <v>783.22233050457942</v>
      </c>
      <c r="V69">
        <f t="shared" ref="V69:V71" si="18">J69*K69</f>
        <v>2119.2475120323629</v>
      </c>
      <c r="W69">
        <v>5905.3829999999998</v>
      </c>
      <c r="X69">
        <f t="shared" ref="X69:X71" si="19">SUM(O69:V69)</f>
        <v>5905.3829999999998</v>
      </c>
    </row>
    <row r="70" spans="2:24" x14ac:dyDescent="0.15">
      <c r="B70" t="s">
        <v>223</v>
      </c>
      <c r="C70">
        <v>1.1551694859410362E-2</v>
      </c>
      <c r="D70">
        <v>0.13393419749077984</v>
      </c>
      <c r="E70">
        <v>5.7064683712926959E-2</v>
      </c>
      <c r="F70">
        <v>8.0434000327355565E-2</v>
      </c>
      <c r="G70">
        <v>0.15493183115330567</v>
      </c>
      <c r="H70">
        <v>7.0587978617637034E-2</v>
      </c>
      <c r="I70">
        <v>0.13262854085917533</v>
      </c>
      <c r="J70">
        <v>0.35886707297940929</v>
      </c>
      <c r="K70">
        <v>4830.2969999999996</v>
      </c>
      <c r="L70">
        <f t="shared" si="10"/>
        <v>1</v>
      </c>
      <c r="N70" t="s">
        <v>223</v>
      </c>
      <c r="O70">
        <f t="shared" si="11"/>
        <v>55.798117024325286</v>
      </c>
      <c r="P70">
        <f t="shared" si="12"/>
        <v>646.94195233712128</v>
      </c>
      <c r="Q70">
        <f t="shared" si="13"/>
        <v>275.63937054449991</v>
      </c>
      <c r="R70">
        <f t="shared" si="14"/>
        <v>388.52011047922457</v>
      </c>
      <c r="S70">
        <f t="shared" si="15"/>
        <v>748.3667592243188</v>
      </c>
      <c r="T70">
        <f t="shared" si="16"/>
        <v>340.96090135283629</v>
      </c>
      <c r="U70">
        <f t="shared" si="17"/>
        <v>640.63524302645192</v>
      </c>
      <c r="V70">
        <f t="shared" si="18"/>
        <v>1733.4345460112215</v>
      </c>
      <c r="W70">
        <v>4830.2969999999996</v>
      </c>
      <c r="X70">
        <f t="shared" si="19"/>
        <v>4830.2969999999996</v>
      </c>
    </row>
    <row r="71" spans="2:24" x14ac:dyDescent="0.15">
      <c r="B71" t="s">
        <v>224</v>
      </c>
      <c r="C71">
        <v>1.1551694859410362E-2</v>
      </c>
      <c r="D71">
        <v>0.13393419749077984</v>
      </c>
      <c r="E71">
        <v>5.7064683712926959E-2</v>
      </c>
      <c r="F71">
        <v>8.0434000327355565E-2</v>
      </c>
      <c r="G71">
        <v>0.15493183115330567</v>
      </c>
      <c r="H71">
        <v>7.0587978617637034E-2</v>
      </c>
      <c r="I71">
        <v>0.13262854085917533</v>
      </c>
      <c r="J71">
        <v>0.35886707297940929</v>
      </c>
      <c r="K71">
        <v>45.258989999999997</v>
      </c>
      <c r="L71">
        <f t="shared" si="10"/>
        <v>1</v>
      </c>
      <c r="N71" t="s">
        <v>224</v>
      </c>
      <c r="O71">
        <f t="shared" si="11"/>
        <v>0.52281804212510496</v>
      </c>
      <c r="P71">
        <f t="shared" si="12"/>
        <v>6.0617265048932296</v>
      </c>
      <c r="Q71">
        <f t="shared" si="13"/>
        <v>2.5826899495165239</v>
      </c>
      <c r="R71">
        <f t="shared" si="14"/>
        <v>3.6403616164757819</v>
      </c>
      <c r="S71">
        <f t="shared" si="15"/>
        <v>7.0120581968491491</v>
      </c>
      <c r="T71">
        <f t="shared" si="16"/>
        <v>3.1947406183758482</v>
      </c>
      <c r="U71">
        <f t="shared" si="17"/>
        <v>6.0026338044600074</v>
      </c>
      <c r="V71">
        <f t="shared" si="18"/>
        <v>16.241961267304355</v>
      </c>
      <c r="W71">
        <v>45.258989999999997</v>
      </c>
      <c r="X71">
        <f t="shared" si="19"/>
        <v>45.258989999999997</v>
      </c>
    </row>
    <row r="72" spans="2:24" x14ac:dyDescent="0.15">
      <c r="B72" t="s">
        <v>156</v>
      </c>
      <c r="C72">
        <v>-12856.82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304749.90000000002</v>
      </c>
      <c r="N72" t="s">
        <v>156</v>
      </c>
      <c r="O72">
        <f>SUM(O4:O71)</f>
        <v>9450.8404401722782</v>
      </c>
      <c r="P72">
        <f t="shared" ref="P72:V72" si="20">SUM(P4:P71)</f>
        <v>64466.510082851826</v>
      </c>
      <c r="Q72">
        <f t="shared" si="20"/>
        <v>20086.265410021031</v>
      </c>
      <c r="R72">
        <f t="shared" si="20"/>
        <v>19438.3268757314</v>
      </c>
      <c r="S72">
        <f t="shared" si="20"/>
        <v>48159.560698660069</v>
      </c>
      <c r="T72">
        <f t="shared" si="20"/>
        <v>25122.391131049902</v>
      </c>
      <c r="U72">
        <f t="shared" si="20"/>
        <v>28761.474929724987</v>
      </c>
      <c r="V72">
        <f t="shared" si="20"/>
        <v>89264.484801509519</v>
      </c>
      <c r="W72">
        <v>304749.90000000002</v>
      </c>
    </row>
    <row r="73" spans="2:24" x14ac:dyDescent="0.15">
      <c r="V73">
        <f>SUM(O72:V72)</f>
        <v>304749.85436972103</v>
      </c>
      <c r="X73">
        <f>SUM(X4:X71)</f>
        <v>304749.85436972103</v>
      </c>
    </row>
    <row r="75" spans="2:24" x14ac:dyDescent="0.15">
      <c r="O75" s="143"/>
      <c r="P75" s="143"/>
      <c r="Q75" s="143"/>
      <c r="R75" s="143"/>
      <c r="S75" s="143"/>
      <c r="T75" s="143"/>
      <c r="U75" s="143"/>
      <c r="V75" s="143"/>
    </row>
    <row r="76" spans="2:24" x14ac:dyDescent="0.15">
      <c r="O76" s="143">
        <v>0</v>
      </c>
      <c r="P76" s="143">
        <v>0</v>
      </c>
      <c r="Q76" s="143">
        <v>0</v>
      </c>
      <c r="R76" s="143">
        <v>0</v>
      </c>
      <c r="S76" s="143">
        <v>0</v>
      </c>
      <c r="T76" s="143">
        <v>0</v>
      </c>
      <c r="U76" s="143">
        <v>0</v>
      </c>
      <c r="V76" s="143">
        <v>0</v>
      </c>
    </row>
    <row r="77" spans="2:24" x14ac:dyDescent="0.15">
      <c r="O77" s="143">
        <v>0.22420384626262729</v>
      </c>
      <c r="P77" s="143">
        <v>2.2229356969495275</v>
      </c>
      <c r="Q77" s="143">
        <v>0.69957800685919747</v>
      </c>
      <c r="R77" s="143">
        <v>1.2259512819534593</v>
      </c>
      <c r="S77" s="143">
        <v>2.0072944341103893</v>
      </c>
      <c r="T77" s="143">
        <v>0.83627014950679912</v>
      </c>
      <c r="U77" s="143">
        <v>1.4146355872510337</v>
      </c>
      <c r="V77" s="143">
        <v>3.3792509971069671</v>
      </c>
    </row>
    <row r="78" spans="2:24" x14ac:dyDescent="0.15">
      <c r="O78" s="143">
        <v>5.1929646946036008E-3</v>
      </c>
      <c r="P78" s="143">
        <v>5.1487192503874367E-2</v>
      </c>
      <c r="Q78" s="143">
        <v>1.6203486029786888E-2</v>
      </c>
      <c r="R78" s="143">
        <v>2.8395238666115364E-2</v>
      </c>
      <c r="S78" s="143">
        <v>4.6492552655851199E-2</v>
      </c>
      <c r="T78" s="143">
        <v>1.9369522128771677E-2</v>
      </c>
      <c r="U78" s="143">
        <v>3.2765506849152505E-2</v>
      </c>
      <c r="V78" s="143">
        <v>7.8269536471844384E-2</v>
      </c>
    </row>
    <row r="79" spans="2:24" x14ac:dyDescent="0.15">
      <c r="O79" s="143">
        <v>0.18676460487007254</v>
      </c>
      <c r="P79" s="143">
        <v>1.8517332062450087</v>
      </c>
      <c r="Q79" s="143">
        <v>0.58275721940025493</v>
      </c>
      <c r="R79" s="143">
        <v>1.0212327334286369</v>
      </c>
      <c r="S79" s="143">
        <v>1.6721013403373255</v>
      </c>
      <c r="T79" s="143">
        <v>0.69662348189299794</v>
      </c>
      <c r="U79" s="143">
        <v>1.1784091169363793</v>
      </c>
      <c r="V79" s="143">
        <v>2.8149582968893254</v>
      </c>
    </row>
    <row r="80" spans="2:24" x14ac:dyDescent="0.15">
      <c r="O80" s="143">
        <v>19.784643663002857</v>
      </c>
      <c r="P80" s="143">
        <v>196.16073222222133</v>
      </c>
      <c r="Q80" s="143">
        <v>61.73355993175101</v>
      </c>
      <c r="R80" s="143">
        <v>108.18284193590047</v>
      </c>
      <c r="S80" s="143">
        <v>177.13168514996576</v>
      </c>
      <c r="T80" s="143">
        <v>73.795821034298172</v>
      </c>
      <c r="U80" s="143">
        <v>124.83309931257786</v>
      </c>
      <c r="V80" s="143">
        <v>298.1986167502825</v>
      </c>
    </row>
    <row r="81" spans="15:22" x14ac:dyDescent="0.15">
      <c r="O81" s="143">
        <v>1.4378450360127151E-2</v>
      </c>
      <c r="P81" s="143">
        <v>0.14255942128175375</v>
      </c>
      <c r="Q81" s="143">
        <v>4.4864741672981642E-2</v>
      </c>
      <c r="R81" s="143">
        <v>7.8621664816819717E-2</v>
      </c>
      <c r="S81" s="143">
        <v>0.1287300992383856</v>
      </c>
      <c r="T81" s="143">
        <v>5.3630965894557701E-2</v>
      </c>
      <c r="U81" s="143">
        <v>9.0722206188792065E-2</v>
      </c>
      <c r="V81" s="143">
        <v>0.21671525054658239</v>
      </c>
    </row>
    <row r="82" spans="15:22" x14ac:dyDescent="0.15">
      <c r="O82" s="143">
        <v>0</v>
      </c>
      <c r="P82" s="143">
        <v>0</v>
      </c>
      <c r="Q82" s="143">
        <v>0</v>
      </c>
      <c r="R82" s="143">
        <v>0</v>
      </c>
      <c r="S82" s="143">
        <v>0</v>
      </c>
      <c r="T82" s="143">
        <v>0</v>
      </c>
      <c r="U82" s="143">
        <v>0</v>
      </c>
      <c r="V82" s="143">
        <v>0</v>
      </c>
    </row>
    <row r="83" spans="15:22" x14ac:dyDescent="0.15">
      <c r="O83" s="143">
        <v>0</v>
      </c>
      <c r="P83" s="143">
        <v>0</v>
      </c>
      <c r="Q83" s="143">
        <v>0</v>
      </c>
      <c r="R83" s="143">
        <v>0</v>
      </c>
      <c r="S83" s="143">
        <v>0</v>
      </c>
      <c r="T83" s="143">
        <v>0</v>
      </c>
      <c r="U83" s="143">
        <v>0</v>
      </c>
      <c r="V83" s="143">
        <v>0</v>
      </c>
    </row>
    <row r="84" spans="15:22" x14ac:dyDescent="0.15">
      <c r="O84" s="143">
        <v>6.1552069086215485E-3</v>
      </c>
      <c r="P84" s="143">
        <v>2.9646086937521288E-2</v>
      </c>
      <c r="Q84" s="143">
        <v>7.9134350123210104E-3</v>
      </c>
      <c r="R84" s="143">
        <v>1.3262320871429272E-2</v>
      </c>
      <c r="S84" s="143">
        <v>2.2086183882524677E-2</v>
      </c>
      <c r="T84" s="143">
        <v>1.0404846764612565E-2</v>
      </c>
      <c r="U84" s="143">
        <v>1.634453299622933E-2</v>
      </c>
      <c r="V84" s="143">
        <v>4.3730986626740284E-2</v>
      </c>
    </row>
    <row r="85" spans="15:22" x14ac:dyDescent="0.15">
      <c r="O85" s="143">
        <v>0</v>
      </c>
      <c r="P85" s="143">
        <v>0</v>
      </c>
      <c r="Q85" s="143">
        <v>0</v>
      </c>
      <c r="R85" s="143">
        <v>0</v>
      </c>
      <c r="S85" s="143">
        <v>0</v>
      </c>
      <c r="T85" s="143">
        <v>0</v>
      </c>
      <c r="U85" s="143">
        <v>0</v>
      </c>
      <c r="V85" s="143">
        <v>0</v>
      </c>
    </row>
    <row r="86" spans="15:22" x14ac:dyDescent="0.15">
      <c r="O86" s="143">
        <v>0</v>
      </c>
      <c r="P86" s="143">
        <v>0</v>
      </c>
      <c r="Q86" s="143">
        <v>0</v>
      </c>
      <c r="R86" s="143">
        <v>0</v>
      </c>
      <c r="S86" s="143">
        <v>0</v>
      </c>
      <c r="T86" s="143">
        <v>0</v>
      </c>
      <c r="U86" s="143">
        <v>0</v>
      </c>
      <c r="V86" s="143">
        <v>0</v>
      </c>
    </row>
    <row r="87" spans="15:22" x14ac:dyDescent="0.15">
      <c r="O87" s="143">
        <v>1.1723267148636173E-3</v>
      </c>
      <c r="P87" s="143">
        <v>5.6464226506089702E-3</v>
      </c>
      <c r="Q87" s="143">
        <v>1.5072005554007642E-3</v>
      </c>
      <c r="R87" s="143">
        <v>2.5259545762616404E-3</v>
      </c>
      <c r="S87" s="143">
        <v>4.2065561368224511E-3</v>
      </c>
      <c r="T87" s="143">
        <v>1.98171726918426E-3</v>
      </c>
      <c r="U87" s="143">
        <v>3.1129957055725755E-3</v>
      </c>
      <c r="V87" s="143">
        <v>8.329046391285717E-3</v>
      </c>
    </row>
    <row r="88" spans="15:22" x14ac:dyDescent="0.15">
      <c r="O88" s="143">
        <v>5.0133764229695853E-5</v>
      </c>
      <c r="P88" s="143">
        <v>2.4146547060456276E-4</v>
      </c>
      <c r="Q88" s="143">
        <v>6.4454419005642997E-5</v>
      </c>
      <c r="R88" s="143">
        <v>1.0802075016771628E-4</v>
      </c>
      <c r="S88" s="143">
        <v>1.7989054664421848E-4</v>
      </c>
      <c r="T88" s="143">
        <v>8.4746807424548355E-5</v>
      </c>
      <c r="U88" s="143">
        <v>1.3312516960716633E-4</v>
      </c>
      <c r="V88" s="143">
        <v>3.5618607231644871E-4</v>
      </c>
    </row>
    <row r="89" spans="15:22" x14ac:dyDescent="0.15">
      <c r="O89" s="143">
        <v>0</v>
      </c>
      <c r="P89" s="143">
        <v>0</v>
      </c>
      <c r="Q89" s="143">
        <v>0</v>
      </c>
      <c r="R89" s="143">
        <v>0</v>
      </c>
      <c r="S89" s="143">
        <v>0</v>
      </c>
      <c r="T89" s="143">
        <v>0</v>
      </c>
      <c r="U89" s="143">
        <v>0</v>
      </c>
      <c r="V89" s="143">
        <v>0</v>
      </c>
    </row>
    <row r="90" spans="15:22" x14ac:dyDescent="0.15">
      <c r="O90" s="143">
        <v>0</v>
      </c>
      <c r="P90" s="143">
        <v>0</v>
      </c>
      <c r="Q90" s="143">
        <v>0</v>
      </c>
      <c r="R90" s="143">
        <v>0</v>
      </c>
      <c r="S90" s="143">
        <v>0</v>
      </c>
      <c r="T90" s="143">
        <v>0</v>
      </c>
      <c r="U90" s="143">
        <v>0</v>
      </c>
      <c r="V90" s="143">
        <v>0</v>
      </c>
    </row>
    <row r="91" spans="15:22" x14ac:dyDescent="0.15">
      <c r="O91" s="143">
        <v>5.2861228232166088E-2</v>
      </c>
      <c r="P91" s="143">
        <v>0.25460209397670874</v>
      </c>
      <c r="Q91" s="143">
        <v>6.7960980109504701E-2</v>
      </c>
      <c r="R91" s="143">
        <v>0.11389748238858874</v>
      </c>
      <c r="S91" s="143">
        <v>0.18967726419666139</v>
      </c>
      <c r="T91" s="143">
        <v>8.9357350241874231E-2</v>
      </c>
      <c r="U91" s="143">
        <v>0.14036767599991826</v>
      </c>
      <c r="V91" s="143">
        <v>0.37556392485457774</v>
      </c>
    </row>
    <row r="92" spans="15:22" x14ac:dyDescent="0.15">
      <c r="O92" s="143">
        <v>0.56416459963507948</v>
      </c>
      <c r="P92" s="143">
        <v>2.7172559779308965</v>
      </c>
      <c r="Q92" s="143">
        <v>0.72531759886267055</v>
      </c>
      <c r="R92" s="143">
        <v>1.2155776492552495</v>
      </c>
      <c r="S92" s="143">
        <v>2.0243418738853953</v>
      </c>
      <c r="T92" s="143">
        <v>0.95367163059943172</v>
      </c>
      <c r="U92" s="143">
        <v>1.4980823635878553</v>
      </c>
      <c r="V92" s="143">
        <v>4.0082283062434199</v>
      </c>
    </row>
    <row r="93" spans="15:22" x14ac:dyDescent="0.15">
      <c r="O93" s="143">
        <v>2.1754864520540646E-4</v>
      </c>
      <c r="P93" s="143">
        <v>1.0478065391864794E-3</v>
      </c>
      <c r="Q93" s="143">
        <v>2.7969117714631068E-4</v>
      </c>
      <c r="R93" s="143">
        <v>4.6874134057419699E-4</v>
      </c>
      <c r="S93" s="143">
        <v>7.8061053880587757E-4</v>
      </c>
      <c r="T93" s="143">
        <v>3.6774723430349178E-4</v>
      </c>
      <c r="U93" s="143">
        <v>5.7767855128708508E-4</v>
      </c>
      <c r="V93" s="143">
        <v>1.5456209734911511E-3</v>
      </c>
    </row>
    <row r="94" spans="15:22" x14ac:dyDescent="0.15">
      <c r="O94" s="143">
        <v>7.6459508341609901</v>
      </c>
      <c r="P94" s="143">
        <v>31.906429737139089</v>
      </c>
      <c r="Q94" s="143">
        <v>15.386654550938383</v>
      </c>
      <c r="R94" s="143">
        <v>20.784894785876421</v>
      </c>
      <c r="S94" s="143">
        <v>28.227523617695514</v>
      </c>
      <c r="T94" s="143">
        <v>21.963615710141575</v>
      </c>
      <c r="U94" s="143">
        <v>31.502611266320812</v>
      </c>
      <c r="V94" s="143">
        <v>62.779519497727257</v>
      </c>
    </row>
    <row r="95" spans="15:22" x14ac:dyDescent="0.15">
      <c r="O95" s="143">
        <v>0.29958841341243636</v>
      </c>
      <c r="P95" s="143">
        <v>1.2501776260314901</v>
      </c>
      <c r="Q95" s="143">
        <v>0.60288949335713382</v>
      </c>
      <c r="R95" s="143">
        <v>0.81440670845334229</v>
      </c>
      <c r="S95" s="143">
        <v>1.1060284323833798</v>
      </c>
      <c r="T95" s="143">
        <v>0.86059208672950116</v>
      </c>
      <c r="U95" s="143">
        <v>1.2343549588965455</v>
      </c>
      <c r="V95" s="143">
        <v>2.4598662807361715</v>
      </c>
    </row>
    <row r="96" spans="15:22" x14ac:dyDescent="0.15">
      <c r="O96" s="143">
        <v>0.14737656936669122</v>
      </c>
      <c r="P96" s="143">
        <v>0.61500005131996494</v>
      </c>
      <c r="Q96" s="143">
        <v>0.29657951129063448</v>
      </c>
      <c r="R96" s="143">
        <v>0.40063120397062146</v>
      </c>
      <c r="S96" s="143">
        <v>0.54408871868579223</v>
      </c>
      <c r="T96" s="143">
        <v>0.42335118345084477</v>
      </c>
      <c r="U96" s="143">
        <v>0.60721640450259295</v>
      </c>
      <c r="V96" s="143">
        <v>1.2100823574128587</v>
      </c>
    </row>
    <row r="97" spans="15:22" x14ac:dyDescent="0.15">
      <c r="O97" s="143">
        <v>0</v>
      </c>
      <c r="P97" s="143">
        <v>0</v>
      </c>
      <c r="Q97" s="143">
        <v>0</v>
      </c>
      <c r="R97" s="143">
        <v>0</v>
      </c>
      <c r="S97" s="143">
        <v>0</v>
      </c>
      <c r="T97" s="143">
        <v>0</v>
      </c>
      <c r="U97" s="143">
        <v>0</v>
      </c>
      <c r="V97" s="143">
        <v>0</v>
      </c>
    </row>
    <row r="98" spans="15:22" x14ac:dyDescent="0.15">
      <c r="O98" s="143">
        <v>0.16854491060413279</v>
      </c>
      <c r="P98" s="143">
        <v>1.1403417796897393</v>
      </c>
      <c r="Q98" s="143">
        <v>0.38883078000131638</v>
      </c>
      <c r="R98" s="143">
        <v>0.22527132533412517</v>
      </c>
      <c r="S98" s="143">
        <v>0.620702974377497</v>
      </c>
      <c r="T98" s="143">
        <v>0.42399500985952948</v>
      </c>
      <c r="U98" s="143">
        <v>0.42322187232220043</v>
      </c>
      <c r="V98" s="143">
        <v>1.58433734781146</v>
      </c>
    </row>
    <row r="99" spans="15:22" x14ac:dyDescent="0.15">
      <c r="O99" s="143">
        <v>0.47438042991664564</v>
      </c>
      <c r="P99" s="143">
        <v>2.0105346319788842</v>
      </c>
      <c r="Q99" s="143">
        <v>0.65867716742389282</v>
      </c>
      <c r="R99" s="143">
        <v>0.93064173508317372</v>
      </c>
      <c r="S99" s="143">
        <v>1.1800166600569348</v>
      </c>
      <c r="T99" s="143">
        <v>0.76447256631163518</v>
      </c>
      <c r="U99" s="143">
        <v>1.1589260207587684</v>
      </c>
      <c r="V99" s="143">
        <v>2.4002357884700656</v>
      </c>
    </row>
    <row r="100" spans="15:22" x14ac:dyDescent="0.15">
      <c r="O100" s="143">
        <v>0</v>
      </c>
      <c r="P100" s="143">
        <v>0</v>
      </c>
      <c r="Q100" s="143">
        <v>0</v>
      </c>
      <c r="R100" s="143">
        <v>0</v>
      </c>
      <c r="S100" s="143">
        <v>0</v>
      </c>
      <c r="T100" s="143">
        <v>0</v>
      </c>
      <c r="U100" s="143">
        <v>0</v>
      </c>
      <c r="V100" s="143">
        <v>0</v>
      </c>
    </row>
    <row r="101" spans="15:22" x14ac:dyDescent="0.15">
      <c r="O101" s="143">
        <v>0</v>
      </c>
      <c r="P101" s="143">
        <v>0</v>
      </c>
      <c r="Q101" s="143">
        <v>0</v>
      </c>
      <c r="R101" s="143">
        <v>0</v>
      </c>
      <c r="S101" s="143">
        <v>0</v>
      </c>
      <c r="T101" s="143">
        <v>0</v>
      </c>
      <c r="U101" s="143">
        <v>0</v>
      </c>
      <c r="V101" s="143">
        <v>0</v>
      </c>
    </row>
    <row r="102" spans="15:22" x14ac:dyDescent="0.15">
      <c r="O102" s="143">
        <v>0</v>
      </c>
      <c r="P102" s="143">
        <v>0</v>
      </c>
      <c r="Q102" s="143">
        <v>0</v>
      </c>
      <c r="R102" s="143">
        <v>0</v>
      </c>
      <c r="S102" s="143">
        <v>0</v>
      </c>
      <c r="T102" s="143">
        <v>0</v>
      </c>
      <c r="U102" s="143">
        <v>0</v>
      </c>
      <c r="V102" s="143">
        <v>0</v>
      </c>
    </row>
    <row r="103" spans="15:22" x14ac:dyDescent="0.15">
      <c r="O103" s="143">
        <v>73.010785583676622</v>
      </c>
      <c r="P103" s="143">
        <v>308.5463152846072</v>
      </c>
      <c r="Q103" s="143">
        <v>161.16237182821271</v>
      </c>
      <c r="R103" s="143">
        <v>137.0990976450359</v>
      </c>
      <c r="S103" s="143">
        <v>216.80513898770081</v>
      </c>
      <c r="T103" s="143">
        <v>184.22733818646549</v>
      </c>
      <c r="U103" s="143">
        <v>165.43419776666414</v>
      </c>
      <c r="V103" s="143">
        <v>383.86475471763737</v>
      </c>
    </row>
    <row r="104" spans="15:22" x14ac:dyDescent="0.15">
      <c r="O104" s="143">
        <v>17.854761525611266</v>
      </c>
      <c r="P104" s="143">
        <v>75.454891150279678</v>
      </c>
      <c r="Q104" s="143">
        <v>39.412200442587334</v>
      </c>
      <c r="R104" s="143">
        <v>33.527535339599076</v>
      </c>
      <c r="S104" s="143">
        <v>53.019619268661344</v>
      </c>
      <c r="T104" s="143">
        <v>45.05272972371484</v>
      </c>
      <c r="U104" s="143">
        <v>40.456873949388005</v>
      </c>
      <c r="V104" s="143">
        <v>93.873988600158512</v>
      </c>
    </row>
    <row r="105" spans="15:22" x14ac:dyDescent="0.15">
      <c r="O105" s="143">
        <v>6.8538771394955015E-3</v>
      </c>
      <c r="P105" s="143">
        <v>2.8964741577544993E-2</v>
      </c>
      <c r="Q105" s="143">
        <v>1.5129094793183799E-2</v>
      </c>
      <c r="R105" s="143">
        <v>1.2870158342808703E-2</v>
      </c>
      <c r="S105" s="143">
        <v>2.0352551666902894E-2</v>
      </c>
      <c r="T105" s="143">
        <v>1.7294315238112219E-2</v>
      </c>
      <c r="U105" s="143">
        <v>1.5530111847162771E-2</v>
      </c>
      <c r="V105" s="143">
        <v>3.6035249394789137E-2</v>
      </c>
    </row>
    <row r="106" spans="15:22" x14ac:dyDescent="0.15">
      <c r="O106" s="143">
        <v>17.471306541804125</v>
      </c>
      <c r="P106" s="143">
        <v>73.83439602226035</v>
      </c>
      <c r="Q106" s="143">
        <v>38.565770505069665</v>
      </c>
      <c r="R106" s="143">
        <v>32.807486488635831</v>
      </c>
      <c r="S106" s="143">
        <v>51.880951736251994</v>
      </c>
      <c r="T106" s="143">
        <v>44.085161844306661</v>
      </c>
      <c r="U106" s="143">
        <v>39.588008245250919</v>
      </c>
      <c r="V106" s="143">
        <v>91.857918616420505</v>
      </c>
    </row>
    <row r="107" spans="15:22" x14ac:dyDescent="0.15">
      <c r="O107" s="143">
        <v>61.216463432933288</v>
      </c>
      <c r="P107" s="143">
        <v>258.70306799177041</v>
      </c>
      <c r="Q107" s="143">
        <v>135.12784943917003</v>
      </c>
      <c r="R107" s="143">
        <v>114.95180925093199</v>
      </c>
      <c r="S107" s="143">
        <v>181.78196216916066</v>
      </c>
      <c r="T107" s="143">
        <v>154.46685063418656</v>
      </c>
      <c r="U107" s="143">
        <v>138.70959526292043</v>
      </c>
      <c r="V107" s="143">
        <v>321.85440181892665</v>
      </c>
    </row>
    <row r="108" spans="15:22" x14ac:dyDescent="0.15">
      <c r="O108" s="143">
        <v>35.430280253960248</v>
      </c>
      <c r="P108" s="143">
        <v>149.72969177727222</v>
      </c>
      <c r="Q108" s="143">
        <v>78.208006592701864</v>
      </c>
      <c r="R108" s="143">
        <v>66.530710679199828</v>
      </c>
      <c r="S108" s="143">
        <v>105.21002853789899</v>
      </c>
      <c r="T108" s="143">
        <v>89.400849069166952</v>
      </c>
      <c r="U108" s="143">
        <v>80.281015244581241</v>
      </c>
      <c r="V108" s="143">
        <v>186.2798178452187</v>
      </c>
    </row>
    <row r="109" spans="15:22" x14ac:dyDescent="0.15">
      <c r="O109" s="143">
        <v>3.4357483243864704</v>
      </c>
      <c r="P109" s="143">
        <v>14.51960114194029</v>
      </c>
      <c r="Q109" s="143">
        <v>7.5839938515430445</v>
      </c>
      <c r="R109" s="143">
        <v>6.4516220616333353</v>
      </c>
      <c r="S109" s="143">
        <v>10.202436352936695</v>
      </c>
      <c r="T109" s="143">
        <v>8.6693871791709913</v>
      </c>
      <c r="U109" s="143">
        <v>7.7850178330380011</v>
      </c>
      <c r="V109" s="143">
        <v>18.063943255351173</v>
      </c>
    </row>
    <row r="110" spans="15:22" x14ac:dyDescent="0.15">
      <c r="O110" s="143">
        <v>4.944990970047165</v>
      </c>
      <c r="P110" s="143">
        <v>20.897717107495822</v>
      </c>
      <c r="Q110" s="143">
        <v>10.915462243431504</v>
      </c>
      <c r="R110" s="143">
        <v>9.2856664181393285</v>
      </c>
      <c r="S110" s="143">
        <v>14.684124352083337</v>
      </c>
      <c r="T110" s="143">
        <v>12.477643083620981</v>
      </c>
      <c r="U110" s="143">
        <v>11.204791286015844</v>
      </c>
      <c r="V110" s="143">
        <v>25.999004539166034</v>
      </c>
    </row>
    <row r="111" spans="15:22" x14ac:dyDescent="0.15">
      <c r="O111" s="143">
        <v>3.3435086362294725E-2</v>
      </c>
      <c r="P111" s="143">
        <v>0.2083324501865961</v>
      </c>
      <c r="Q111" s="143">
        <v>8.0386318865027381E-2</v>
      </c>
      <c r="R111" s="143">
        <v>6.5908949681868681E-2</v>
      </c>
      <c r="S111" s="143">
        <v>0.13554282052627295</v>
      </c>
      <c r="T111" s="143">
        <v>9.7129328694132738E-2</v>
      </c>
      <c r="U111" s="143">
        <v>9.356928810381776E-2</v>
      </c>
      <c r="V111" s="143">
        <v>0.27095735757998968</v>
      </c>
    </row>
    <row r="112" spans="15:22" x14ac:dyDescent="0.15">
      <c r="O112" s="143">
        <v>81.325626911479659</v>
      </c>
      <c r="P112" s="143">
        <v>506.73615536211565</v>
      </c>
      <c r="Q112" s="143">
        <v>195.5271688538798</v>
      </c>
      <c r="R112" s="143">
        <v>160.3132288600813</v>
      </c>
      <c r="S112" s="143">
        <v>329.68674682653875</v>
      </c>
      <c r="T112" s="143">
        <v>236.25192595433094</v>
      </c>
      <c r="U112" s="143">
        <v>227.59268309488439</v>
      </c>
      <c r="V112" s="143">
        <v>659.06146413668955</v>
      </c>
    </row>
    <row r="113" spans="15:22" x14ac:dyDescent="0.15">
      <c r="O113" s="143">
        <v>1.4091128955825547</v>
      </c>
      <c r="P113" s="143">
        <v>18.596429551994351</v>
      </c>
      <c r="Q113" s="143">
        <v>3.794810775932127</v>
      </c>
      <c r="R113" s="143">
        <v>6.0025493683124393</v>
      </c>
      <c r="S113" s="143">
        <v>10.639950555054613</v>
      </c>
      <c r="T113" s="143">
        <v>5.1599225045402157</v>
      </c>
      <c r="U113" s="143">
        <v>6.7094797743219754</v>
      </c>
      <c r="V113" s="143">
        <v>29.319064574261727</v>
      </c>
    </row>
    <row r="114" spans="15:22" x14ac:dyDescent="0.15">
      <c r="O114" s="143">
        <v>35.670707649026284</v>
      </c>
      <c r="P114" s="143">
        <v>248.06219319433768</v>
      </c>
      <c r="Q114" s="143">
        <v>62.480158632990786</v>
      </c>
      <c r="R114" s="143">
        <v>43.626019361306014</v>
      </c>
      <c r="S114" s="143">
        <v>164.28508366243966</v>
      </c>
      <c r="T114" s="143">
        <v>78.802858860497096</v>
      </c>
      <c r="U114" s="143">
        <v>77.127315354927504</v>
      </c>
      <c r="V114" s="143">
        <v>310.91866328447497</v>
      </c>
    </row>
    <row r="115" spans="15:22" x14ac:dyDescent="0.15">
      <c r="O115" s="143">
        <v>14.457991181469495</v>
      </c>
      <c r="P115" s="143">
        <v>115.02381007053377</v>
      </c>
      <c r="Q115" s="143">
        <v>26.531918348054351</v>
      </c>
      <c r="R115" s="143">
        <v>29.298801688203085</v>
      </c>
      <c r="S115" s="143">
        <v>64.194937975868854</v>
      </c>
      <c r="T115" s="143">
        <v>28.971121546785959</v>
      </c>
      <c r="U115" s="143">
        <v>45.765219105898979</v>
      </c>
      <c r="V115" s="143">
        <v>114.45250008318558</v>
      </c>
    </row>
    <row r="116" spans="15:22" x14ac:dyDescent="0.15">
      <c r="O116" s="143">
        <v>120.93069675643343</v>
      </c>
      <c r="P116" s="143">
        <v>962.09143585848597</v>
      </c>
      <c r="Q116" s="143">
        <v>221.9204128597969</v>
      </c>
      <c r="R116" s="143">
        <v>245.06340181090414</v>
      </c>
      <c r="S116" s="143">
        <v>536.94448144412365</v>
      </c>
      <c r="T116" s="143">
        <v>242.32259312472868</v>
      </c>
      <c r="U116" s="143">
        <v>382.79313939411952</v>
      </c>
      <c r="V116" s="143">
        <v>957.31283875140821</v>
      </c>
    </row>
    <row r="117" spans="15:22" x14ac:dyDescent="0.15">
      <c r="O117" s="143">
        <v>-1217.4703033193487</v>
      </c>
      <c r="P117" s="143">
        <v>-8466.5646827619694</v>
      </c>
      <c r="Q117" s="143">
        <v>-2132.4986997959027</v>
      </c>
      <c r="R117" s="143">
        <v>-1488.9915710958669</v>
      </c>
      <c r="S117" s="143">
        <v>-5607.1837039323436</v>
      </c>
      <c r="T117" s="143">
        <v>-2689.6057522408059</v>
      </c>
      <c r="U117" s="143">
        <v>-2632.4180877845261</v>
      </c>
      <c r="V117" s="143">
        <v>-10611.907199069237</v>
      </c>
    </row>
    <row r="118" spans="15:22" x14ac:dyDescent="0.15">
      <c r="O118" s="143">
        <v>2.6470922480775241</v>
      </c>
      <c r="P118" s="143">
        <v>18.408480008491367</v>
      </c>
      <c r="Q118" s="143">
        <v>4.6365983317002861</v>
      </c>
      <c r="R118" s="143">
        <v>3.2374490240578524</v>
      </c>
      <c r="S118" s="143">
        <v>12.191453438953081</v>
      </c>
      <c r="T118" s="143">
        <v>5.8478917454743362</v>
      </c>
      <c r="U118" s="143">
        <v>5.7235511165036357</v>
      </c>
      <c r="V118" s="143">
        <v>23.073004086741914</v>
      </c>
    </row>
    <row r="119" spans="15:22" x14ac:dyDescent="0.15">
      <c r="O119" s="143">
        <v>29.698378864394176</v>
      </c>
      <c r="P119" s="143">
        <v>206.52926395249364</v>
      </c>
      <c r="Q119" s="143">
        <v>52.019136846046301</v>
      </c>
      <c r="R119" s="143">
        <v>36.321736705798955</v>
      </c>
      <c r="S119" s="143">
        <v>136.77891407094106</v>
      </c>
      <c r="T119" s="143">
        <v>65.608935518281157</v>
      </c>
      <c r="U119" s="143">
        <v>64.213927425876818</v>
      </c>
      <c r="V119" s="143">
        <v>258.86170661616796</v>
      </c>
    </row>
    <row r="120" spans="15:22" x14ac:dyDescent="0.15">
      <c r="O120" s="143">
        <v>8.5983876856780643</v>
      </c>
      <c r="P120" s="143">
        <v>59.795138583484466</v>
      </c>
      <c r="Q120" s="143">
        <v>15.060778492960031</v>
      </c>
      <c r="R120" s="143">
        <v>10.516007457498421</v>
      </c>
      <c r="S120" s="143">
        <v>39.600751804604904</v>
      </c>
      <c r="T120" s="143">
        <v>18.9953487295288</v>
      </c>
      <c r="U120" s="143">
        <v>18.59146067698828</v>
      </c>
      <c r="V120" s="143">
        <v>74.946626569257049</v>
      </c>
    </row>
    <row r="121" spans="15:22" x14ac:dyDescent="0.15">
      <c r="O121" s="143">
        <v>0</v>
      </c>
      <c r="P121" s="143">
        <v>0</v>
      </c>
      <c r="Q121" s="143">
        <v>0</v>
      </c>
      <c r="R121" s="143">
        <v>0</v>
      </c>
      <c r="S121" s="143">
        <v>0</v>
      </c>
      <c r="T121" s="143">
        <v>0</v>
      </c>
      <c r="U121" s="143">
        <v>0</v>
      </c>
      <c r="V121" s="143">
        <v>0</v>
      </c>
    </row>
    <row r="122" spans="15:22" x14ac:dyDescent="0.15">
      <c r="O122" s="143">
        <v>0</v>
      </c>
      <c r="P122" s="143">
        <v>0</v>
      </c>
      <c r="Q122" s="143">
        <v>0</v>
      </c>
      <c r="R122" s="143">
        <v>0</v>
      </c>
      <c r="S122" s="143">
        <v>0</v>
      </c>
      <c r="T122" s="143">
        <v>0</v>
      </c>
      <c r="U122" s="143">
        <v>0</v>
      </c>
      <c r="V122" s="143">
        <v>0</v>
      </c>
    </row>
    <row r="123" spans="15:22" x14ac:dyDescent="0.15">
      <c r="O123" s="143">
        <v>0</v>
      </c>
      <c r="P123" s="143">
        <v>0</v>
      </c>
      <c r="Q123" s="143">
        <v>0</v>
      </c>
      <c r="R123" s="143">
        <v>0</v>
      </c>
      <c r="S123" s="143">
        <v>0</v>
      </c>
      <c r="T123" s="143">
        <v>0</v>
      </c>
      <c r="U123" s="143">
        <v>0</v>
      </c>
      <c r="V123" s="143">
        <v>0</v>
      </c>
    </row>
    <row r="124" spans="15:22" x14ac:dyDescent="0.15">
      <c r="O124" s="143">
        <v>17.362475605512209</v>
      </c>
      <c r="P124" s="143">
        <v>120.74259418579585</v>
      </c>
      <c r="Q124" s="143">
        <v>30.411794483237511</v>
      </c>
      <c r="R124" s="143">
        <v>21.234669757019958</v>
      </c>
      <c r="S124" s="143">
        <v>79.9646529444869</v>
      </c>
      <c r="T124" s="143">
        <v>38.356758382037619</v>
      </c>
      <c r="U124" s="143">
        <v>37.541198917177368</v>
      </c>
      <c r="V124" s="143">
        <v>151.3375557247326</v>
      </c>
    </row>
    <row r="125" spans="15:22" x14ac:dyDescent="0.15">
      <c r="O125" s="143">
        <v>155.79514952403224</v>
      </c>
      <c r="P125" s="143">
        <v>1083.4348132430775</v>
      </c>
      <c r="Q125" s="143">
        <v>272.88793236984657</v>
      </c>
      <c r="R125" s="143">
        <v>190.54071694926208</v>
      </c>
      <c r="S125" s="143">
        <v>717.53045735992293</v>
      </c>
      <c r="T125" s="143">
        <v>344.17885117082852</v>
      </c>
      <c r="U125" s="143">
        <v>336.86075831007867</v>
      </c>
      <c r="V125" s="143">
        <v>1357.9663210729514</v>
      </c>
    </row>
    <row r="126" spans="15:22" x14ac:dyDescent="0.15">
      <c r="O126" s="143">
        <v>50.22390273543504</v>
      </c>
      <c r="P126" s="143">
        <v>349.26841334114101</v>
      </c>
      <c r="Q126" s="143">
        <v>87.971268777549483</v>
      </c>
      <c r="R126" s="143">
        <v>61.424880456394575</v>
      </c>
      <c r="S126" s="143">
        <v>231.311308537228</v>
      </c>
      <c r="T126" s="143">
        <v>110.95342311752144</v>
      </c>
      <c r="U126" s="143">
        <v>108.59427917003616</v>
      </c>
      <c r="V126" s="143">
        <v>437.76952386469441</v>
      </c>
    </row>
    <row r="127" spans="15:22" x14ac:dyDescent="0.15">
      <c r="O127" s="143">
        <v>24.678822058915287</v>
      </c>
      <c r="P127" s="143">
        <v>171.62212719809716</v>
      </c>
      <c r="Q127" s="143">
        <v>43.226973019092043</v>
      </c>
      <c r="R127" s="143">
        <v>30.182714050694017</v>
      </c>
      <c r="S127" s="143">
        <v>113.66083304349675</v>
      </c>
      <c r="T127" s="143">
        <v>54.519852835190683</v>
      </c>
      <c r="U127" s="143">
        <v>53.360626042361638</v>
      </c>
      <c r="V127" s="143">
        <v>215.10945175215244</v>
      </c>
    </row>
    <row r="128" spans="15:22" x14ac:dyDescent="0.15">
      <c r="O128" s="143">
        <v>0</v>
      </c>
      <c r="P128" s="143">
        <v>0</v>
      </c>
      <c r="Q128" s="143">
        <v>0</v>
      </c>
      <c r="R128" s="143">
        <v>0</v>
      </c>
      <c r="S128" s="143">
        <v>0</v>
      </c>
      <c r="T128" s="143">
        <v>0</v>
      </c>
      <c r="U128" s="143">
        <v>0</v>
      </c>
      <c r="V128" s="143">
        <v>0</v>
      </c>
    </row>
    <row r="129" spans="15:22" x14ac:dyDescent="0.15">
      <c r="O129" s="143">
        <v>0</v>
      </c>
      <c r="P129" s="143">
        <v>0</v>
      </c>
      <c r="Q129" s="143">
        <v>0</v>
      </c>
      <c r="R129" s="143">
        <v>0</v>
      </c>
      <c r="S129" s="143">
        <v>0</v>
      </c>
      <c r="T129" s="143">
        <v>0</v>
      </c>
      <c r="U129" s="143">
        <v>0</v>
      </c>
      <c r="V129" s="143">
        <v>0</v>
      </c>
    </row>
    <row r="130" spans="15:22" x14ac:dyDescent="0.15">
      <c r="O130" s="143">
        <v>0</v>
      </c>
      <c r="P130" s="143">
        <v>0</v>
      </c>
      <c r="Q130" s="143">
        <v>0</v>
      </c>
      <c r="R130" s="143">
        <v>0</v>
      </c>
      <c r="S130" s="143">
        <v>0</v>
      </c>
      <c r="T130" s="143">
        <v>0</v>
      </c>
      <c r="U130" s="143">
        <v>0</v>
      </c>
      <c r="V130" s="143">
        <v>0</v>
      </c>
    </row>
    <row r="131" spans="15:22" x14ac:dyDescent="0.15">
      <c r="O131" s="143">
        <v>0</v>
      </c>
      <c r="P131" s="143">
        <v>0</v>
      </c>
      <c r="Q131" s="143">
        <v>0</v>
      </c>
      <c r="R131" s="143">
        <v>0</v>
      </c>
      <c r="S131" s="143">
        <v>0</v>
      </c>
      <c r="T131" s="143">
        <v>0</v>
      </c>
      <c r="U131" s="143">
        <v>0</v>
      </c>
      <c r="V131" s="143">
        <v>0</v>
      </c>
    </row>
    <row r="132" spans="15:22" x14ac:dyDescent="0.15">
      <c r="O132" s="143">
        <v>0</v>
      </c>
      <c r="P132" s="143">
        <v>0</v>
      </c>
      <c r="Q132" s="143">
        <v>0</v>
      </c>
      <c r="R132" s="143">
        <v>0</v>
      </c>
      <c r="S132" s="143">
        <v>0</v>
      </c>
      <c r="T132" s="143">
        <v>0</v>
      </c>
      <c r="U132" s="143">
        <v>0</v>
      </c>
      <c r="V132" s="143">
        <v>0</v>
      </c>
    </row>
    <row r="133" spans="15:22" x14ac:dyDescent="0.15">
      <c r="O133" s="143">
        <v>0</v>
      </c>
      <c r="P133" s="143">
        <v>0</v>
      </c>
      <c r="Q133" s="143">
        <v>0</v>
      </c>
      <c r="R133" s="143">
        <v>0</v>
      </c>
      <c r="S133" s="143">
        <v>0</v>
      </c>
      <c r="T133" s="143">
        <v>0</v>
      </c>
      <c r="U133" s="143">
        <v>0</v>
      </c>
      <c r="V133" s="143">
        <v>0</v>
      </c>
    </row>
    <row r="134" spans="15:22" x14ac:dyDescent="0.15">
      <c r="O134" s="143">
        <v>0</v>
      </c>
      <c r="P134" s="143">
        <v>0</v>
      </c>
      <c r="Q134" s="143">
        <v>0</v>
      </c>
      <c r="R134" s="143">
        <v>0</v>
      </c>
      <c r="S134" s="143">
        <v>0</v>
      </c>
      <c r="T134" s="143">
        <v>0</v>
      </c>
      <c r="U134" s="143">
        <v>0</v>
      </c>
      <c r="V134" s="143">
        <v>0</v>
      </c>
    </row>
    <row r="135" spans="15:22" x14ac:dyDescent="0.15">
      <c r="O135" s="143">
        <v>0</v>
      </c>
      <c r="P135" s="143">
        <v>0</v>
      </c>
      <c r="Q135" s="143">
        <v>0</v>
      </c>
      <c r="R135" s="143">
        <v>0</v>
      </c>
      <c r="S135" s="143">
        <v>0</v>
      </c>
      <c r="T135" s="143">
        <v>0</v>
      </c>
      <c r="U135" s="143">
        <v>0</v>
      </c>
      <c r="V135" s="143">
        <v>0</v>
      </c>
    </row>
    <row r="136" spans="15:22" x14ac:dyDescent="0.15">
      <c r="O136" s="143">
        <v>0</v>
      </c>
      <c r="P136" s="143">
        <v>0</v>
      </c>
      <c r="Q136" s="143">
        <v>0</v>
      </c>
      <c r="R136" s="143">
        <v>0</v>
      </c>
      <c r="S136" s="143">
        <v>0</v>
      </c>
      <c r="T136" s="143">
        <v>0</v>
      </c>
      <c r="U136" s="143">
        <v>0</v>
      </c>
      <c r="V136" s="143">
        <v>0</v>
      </c>
    </row>
    <row r="137" spans="15:22" x14ac:dyDescent="0.15">
      <c r="O137" s="143">
        <v>0</v>
      </c>
      <c r="P137" s="143">
        <v>0</v>
      </c>
      <c r="Q137" s="143">
        <v>0</v>
      </c>
      <c r="R137" s="143">
        <v>0</v>
      </c>
      <c r="S137" s="143">
        <v>0</v>
      </c>
      <c r="T137" s="143">
        <v>0</v>
      </c>
      <c r="U137" s="143">
        <v>0</v>
      </c>
      <c r="V137" s="143">
        <v>0</v>
      </c>
    </row>
    <row r="138" spans="15:22" x14ac:dyDescent="0.15">
      <c r="O138" s="143">
        <v>0</v>
      </c>
      <c r="P138" s="143">
        <v>0</v>
      </c>
      <c r="Q138" s="143">
        <v>0</v>
      </c>
      <c r="R138" s="143">
        <v>0</v>
      </c>
      <c r="S138" s="143">
        <v>0</v>
      </c>
      <c r="T138" s="143">
        <v>0</v>
      </c>
      <c r="U138" s="143">
        <v>0</v>
      </c>
      <c r="V138" s="143">
        <v>0</v>
      </c>
    </row>
    <row r="139" spans="15:22" x14ac:dyDescent="0.15">
      <c r="O139" s="143">
        <v>0</v>
      </c>
      <c r="P139" s="143">
        <v>0</v>
      </c>
      <c r="Q139" s="143">
        <v>0</v>
      </c>
      <c r="R139" s="143">
        <v>0</v>
      </c>
      <c r="S139" s="143">
        <v>0</v>
      </c>
      <c r="T139" s="143">
        <v>0</v>
      </c>
      <c r="U139" s="143">
        <v>0</v>
      </c>
      <c r="V139" s="143">
        <v>0</v>
      </c>
    </row>
    <row r="140" spans="15:22" x14ac:dyDescent="0.15">
      <c r="O140" s="143">
        <v>0</v>
      </c>
      <c r="P140" s="143">
        <v>0</v>
      </c>
      <c r="Q140" s="143">
        <v>0</v>
      </c>
      <c r="R140" s="143">
        <v>0</v>
      </c>
      <c r="S140" s="143">
        <v>0</v>
      </c>
      <c r="T140" s="143">
        <v>0</v>
      </c>
      <c r="U140" s="143">
        <v>0</v>
      </c>
      <c r="V140" s="143">
        <v>0</v>
      </c>
    </row>
    <row r="141" spans="15:22" x14ac:dyDescent="0.15">
      <c r="O141" s="143">
        <v>0</v>
      </c>
      <c r="P141" s="143">
        <v>0</v>
      </c>
      <c r="Q141" s="143">
        <v>0</v>
      </c>
      <c r="R141" s="143">
        <v>0</v>
      </c>
      <c r="S141" s="143">
        <v>0</v>
      </c>
      <c r="T141" s="143">
        <v>0</v>
      </c>
      <c r="U141" s="143">
        <v>0</v>
      </c>
      <c r="V141" s="143">
        <v>0</v>
      </c>
    </row>
    <row r="142" spans="15:22" x14ac:dyDescent="0.15"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</row>
    <row r="143" spans="15:22" x14ac:dyDescent="0.15">
      <c r="O143">
        <v>2.3100074382396075E-5</v>
      </c>
      <c r="P143">
        <v>2.6782995586687987E-4</v>
      </c>
      <c r="Q143">
        <v>1.1411298986162831E-4</v>
      </c>
      <c r="R143">
        <v>1.6084491609661721E-4</v>
      </c>
      <c r="S143">
        <v>3.0981919687107036E-4</v>
      </c>
      <c r="T143">
        <v>1.4115569848541083E-4</v>
      </c>
      <c r="U143">
        <v>2.6521901732712408E-4</v>
      </c>
      <c r="V143">
        <v>7.176311511088735E-4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39"/>
  <sheetViews>
    <sheetView topLeftCell="A44" workbookViewId="0">
      <selection activeCell="N72" sqref="N72:U139"/>
    </sheetView>
  </sheetViews>
  <sheetFormatPr baseColWidth="10" defaultColWidth="8.83203125" defaultRowHeight="13" x14ac:dyDescent="0.15"/>
  <cols>
    <col min="14" max="21" width="18.83203125" bestFit="1" customWidth="1"/>
  </cols>
  <sheetData>
    <row r="2" spans="2:21" x14ac:dyDescent="0.15">
      <c r="B2" t="s">
        <v>147</v>
      </c>
      <c r="C2" t="s">
        <v>148</v>
      </c>
      <c r="D2" t="s">
        <v>149</v>
      </c>
      <c r="E2" t="s">
        <v>150</v>
      </c>
      <c r="F2" t="s">
        <v>151</v>
      </c>
      <c r="G2" t="s">
        <v>152</v>
      </c>
      <c r="H2" t="s">
        <v>153</v>
      </c>
      <c r="I2" t="s">
        <v>154</v>
      </c>
      <c r="J2" t="s">
        <v>155</v>
      </c>
      <c r="K2" t="s">
        <v>156</v>
      </c>
      <c r="N2" s="143">
        <v>0</v>
      </c>
      <c r="O2" s="143">
        <v>0</v>
      </c>
      <c r="P2" s="143">
        <v>0</v>
      </c>
      <c r="Q2" s="143">
        <v>0</v>
      </c>
      <c r="R2" s="143">
        <v>0</v>
      </c>
      <c r="S2" s="143">
        <v>0</v>
      </c>
      <c r="T2" s="143">
        <v>0</v>
      </c>
      <c r="U2" s="143">
        <v>0</v>
      </c>
    </row>
    <row r="3" spans="2:21" x14ac:dyDescent="0.15">
      <c r="B3" t="s">
        <v>157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N3" s="143">
        <v>640.68446120053648</v>
      </c>
      <c r="O3" s="143">
        <v>2018.3400572400465</v>
      </c>
      <c r="P3" s="143">
        <v>1137.2675383760022</v>
      </c>
      <c r="Q3" s="143">
        <v>324.54137163595811</v>
      </c>
      <c r="R3" s="143">
        <v>627.45925161906973</v>
      </c>
      <c r="S3" s="143">
        <v>1272.1610564258754</v>
      </c>
      <c r="T3" s="143">
        <v>373.69681006689353</v>
      </c>
      <c r="U3" s="143">
        <v>839.92045343561722</v>
      </c>
    </row>
    <row r="4" spans="2:21" x14ac:dyDescent="0.15">
      <c r="B4" t="s">
        <v>158</v>
      </c>
      <c r="C4">
        <v>1268.922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1268.922</v>
      </c>
      <c r="N4" s="143">
        <v>3489.0284698889677</v>
      </c>
      <c r="O4" s="143">
        <v>10991.441728479294</v>
      </c>
      <c r="P4" s="143">
        <v>6193.3120897596273</v>
      </c>
      <c r="Q4" s="143">
        <v>1767.3818453047345</v>
      </c>
      <c r="R4" s="143">
        <v>3417.0068499740391</v>
      </c>
      <c r="S4" s="143">
        <v>6927.9129008946029</v>
      </c>
      <c r="T4" s="143">
        <v>2035.0716903402085</v>
      </c>
      <c r="U4" s="143">
        <v>4574.0244253585233</v>
      </c>
    </row>
    <row r="5" spans="2:21" x14ac:dyDescent="0.15">
      <c r="B5" t="s">
        <v>159</v>
      </c>
      <c r="C5">
        <v>720.90930000000003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720.90930000000003</v>
      </c>
      <c r="N5" s="143">
        <v>1759.197402530541</v>
      </c>
      <c r="O5" s="143">
        <v>5541.9770591387332</v>
      </c>
      <c r="P5" s="143">
        <v>3122.719873281188</v>
      </c>
      <c r="Q5" s="143">
        <v>891.12874210472341</v>
      </c>
      <c r="R5" s="143">
        <v>1722.8834980227869</v>
      </c>
      <c r="S5" s="143">
        <v>3493.1117603060029</v>
      </c>
      <c r="T5" s="143">
        <v>1026.1002059762106</v>
      </c>
      <c r="U5" s="143">
        <v>2306.2614586398131</v>
      </c>
    </row>
    <row r="6" spans="2:21" x14ac:dyDescent="0.15">
      <c r="B6" t="s">
        <v>160</v>
      </c>
      <c r="C6">
        <v>122.5403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122.5403</v>
      </c>
      <c r="N6" s="143">
        <v>11759.030570120885</v>
      </c>
      <c r="O6" s="143">
        <v>37044.323487278249</v>
      </c>
      <c r="P6" s="143">
        <v>20873.245037206681</v>
      </c>
      <c r="Q6" s="143">
        <v>5956.5857164462768</v>
      </c>
      <c r="R6" s="143">
        <v>11516.296973190327</v>
      </c>
      <c r="S6" s="143">
        <v>23349.061290791647</v>
      </c>
      <c r="T6" s="143">
        <v>6858.7775725027668</v>
      </c>
      <c r="U6" s="143">
        <v>15415.779352463165</v>
      </c>
    </row>
    <row r="7" spans="2:21" x14ac:dyDescent="0.15">
      <c r="B7" t="s">
        <v>161</v>
      </c>
      <c r="C7">
        <v>6587.366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6587.366</v>
      </c>
      <c r="N7" s="143">
        <v>63.884727181393202</v>
      </c>
      <c r="O7" s="143">
        <v>201.25523830317914</v>
      </c>
      <c r="P7" s="143">
        <v>113.40063763254679</v>
      </c>
      <c r="Q7" s="143">
        <v>32.361073573077888</v>
      </c>
      <c r="R7" s="143">
        <v>62.565998607196832</v>
      </c>
      <c r="S7" s="143">
        <v>126.85130815919959</v>
      </c>
      <c r="T7" s="143">
        <v>37.262521889395266</v>
      </c>
      <c r="U7" s="143">
        <v>83.751194654011286</v>
      </c>
    </row>
    <row r="8" spans="2:21" x14ac:dyDescent="0.15">
      <c r="B8" t="s">
        <v>162</v>
      </c>
      <c r="C8">
        <v>4.5507609999999996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4.5507609999999996</v>
      </c>
      <c r="N8" s="143">
        <v>0</v>
      </c>
      <c r="O8" s="143">
        <v>0</v>
      </c>
      <c r="P8" s="143">
        <v>0</v>
      </c>
      <c r="Q8" s="143">
        <v>0</v>
      </c>
      <c r="R8" s="143">
        <v>0</v>
      </c>
      <c r="S8" s="143">
        <v>0</v>
      </c>
      <c r="T8" s="143">
        <v>0</v>
      </c>
      <c r="U8" s="143">
        <v>0</v>
      </c>
    </row>
    <row r="9" spans="2:21" x14ac:dyDescent="0.15">
      <c r="B9" t="s">
        <v>163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N9" s="143">
        <v>3.8752343816031987</v>
      </c>
      <c r="O9" s="143">
        <v>12.628753108826247</v>
      </c>
      <c r="P9" s="143">
        <v>12.012921808567839</v>
      </c>
      <c r="Q9" s="143">
        <v>2.7304701060249617</v>
      </c>
      <c r="R9" s="143">
        <v>6.0420662734230595</v>
      </c>
      <c r="S9" s="143">
        <v>11.862162788619635</v>
      </c>
      <c r="T9" s="143">
        <v>3.2310827320313198</v>
      </c>
      <c r="U9" s="143">
        <v>9.6943688009037441</v>
      </c>
    </row>
    <row r="10" spans="2:21" x14ac:dyDescent="0.15">
      <c r="B10" t="s">
        <v>164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N10" s="143">
        <v>482.57698946123548</v>
      </c>
      <c r="O10" s="143">
        <v>1572.6392408258248</v>
      </c>
      <c r="P10" s="143">
        <v>1495.9507142413363</v>
      </c>
      <c r="Q10" s="143">
        <v>340.02125131701195</v>
      </c>
      <c r="R10" s="143">
        <v>752.40923908904438</v>
      </c>
      <c r="S10" s="143">
        <v>1477.1769248865276</v>
      </c>
      <c r="T10" s="143">
        <v>402.36177324551716</v>
      </c>
      <c r="U10" s="143">
        <v>1207.2248669335029</v>
      </c>
    </row>
    <row r="11" spans="2:21" x14ac:dyDescent="0.15">
      <c r="B11" t="s">
        <v>165</v>
      </c>
      <c r="C11">
        <v>1.6551439999999999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1.6551439999999999</v>
      </c>
      <c r="N11" s="143">
        <v>0</v>
      </c>
      <c r="O11" s="143">
        <v>0</v>
      </c>
      <c r="P11" s="143">
        <v>0</v>
      </c>
      <c r="Q11" s="143">
        <v>0</v>
      </c>
      <c r="R11" s="143">
        <v>0</v>
      </c>
      <c r="S11" s="143">
        <v>0</v>
      </c>
      <c r="T11" s="143">
        <v>0</v>
      </c>
      <c r="U11" s="143">
        <v>0</v>
      </c>
    </row>
    <row r="12" spans="2:21" x14ac:dyDescent="0.15">
      <c r="B12" t="s">
        <v>166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N12" s="143">
        <v>44.555482497435925</v>
      </c>
      <c r="O12" s="143">
        <v>145.19900803315142</v>
      </c>
      <c r="P12" s="143">
        <v>138.11849160031431</v>
      </c>
      <c r="Q12" s="143">
        <v>31.393562566514255</v>
      </c>
      <c r="R12" s="143">
        <v>69.468618303927471</v>
      </c>
      <c r="S12" s="143">
        <v>136.38514073345556</v>
      </c>
      <c r="T12" s="143">
        <v>37.149353029643365</v>
      </c>
      <c r="U12" s="143">
        <v>111.46094323555771</v>
      </c>
    </row>
    <row r="13" spans="2:21" x14ac:dyDescent="0.15">
      <c r="B13" t="s">
        <v>167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N13" s="143">
        <v>38.957782166791802</v>
      </c>
      <c r="O13" s="143">
        <v>126.95702097077039</v>
      </c>
      <c r="P13" s="143">
        <v>120.76606081598514</v>
      </c>
      <c r="Q13" s="143">
        <v>27.449451859851234</v>
      </c>
      <c r="R13" s="143">
        <v>60.740971651875981</v>
      </c>
      <c r="S13" s="143">
        <v>119.25047840716283</v>
      </c>
      <c r="T13" s="143">
        <v>32.482117168170717</v>
      </c>
      <c r="U13" s="143">
        <v>97.457616959391956</v>
      </c>
    </row>
    <row r="14" spans="2:21" x14ac:dyDescent="0.15">
      <c r="B14" t="s">
        <v>168</v>
      </c>
      <c r="C14">
        <v>1.2984830000000001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1.2984830000000001</v>
      </c>
      <c r="N14" s="143">
        <v>7.9540330797233567</v>
      </c>
      <c r="O14" s="143">
        <v>25.920888930002427</v>
      </c>
      <c r="P14" s="143">
        <v>24.656876988676192</v>
      </c>
      <c r="Q14" s="143">
        <v>5.6043705768148575</v>
      </c>
      <c r="R14" s="143">
        <v>12.401519566619282</v>
      </c>
      <c r="S14" s="143">
        <v>24.347439645369331</v>
      </c>
      <c r="T14" s="143">
        <v>6.6318927845772757</v>
      </c>
      <c r="U14" s="143">
        <v>19.897978428217293</v>
      </c>
    </row>
    <row r="15" spans="2:21" x14ac:dyDescent="0.15">
      <c r="B15" t="s">
        <v>169</v>
      </c>
      <c r="C15">
        <v>3.6747920000000001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3.6747920000000001</v>
      </c>
      <c r="N15" s="143">
        <v>0.14874007524677829</v>
      </c>
      <c r="O15" s="143">
        <v>0.48471950408911768</v>
      </c>
      <c r="P15" s="143">
        <v>0.46108253534869736</v>
      </c>
      <c r="Q15" s="143">
        <v>0.10480148786799674</v>
      </c>
      <c r="R15" s="143">
        <v>0.23190788057138692</v>
      </c>
      <c r="S15" s="143">
        <v>0.45529607038604142</v>
      </c>
      <c r="T15" s="143">
        <v>0.1240161087990972</v>
      </c>
      <c r="U15" s="143">
        <v>0.3720913376908847</v>
      </c>
    </row>
    <row r="16" spans="2:21" x14ac:dyDescent="0.15">
      <c r="B16" t="s">
        <v>170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N16" s="143">
        <v>0</v>
      </c>
      <c r="O16" s="143">
        <v>0</v>
      </c>
      <c r="P16" s="143">
        <v>0</v>
      </c>
      <c r="Q16" s="143">
        <v>0</v>
      </c>
      <c r="R16" s="143">
        <v>0</v>
      </c>
      <c r="S16" s="143">
        <v>0</v>
      </c>
      <c r="T16" s="143">
        <v>0</v>
      </c>
      <c r="U16" s="143">
        <v>0</v>
      </c>
    </row>
    <row r="17" spans="2:21" x14ac:dyDescent="0.15">
      <c r="B17" t="s">
        <v>171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N17" s="143">
        <v>11.025563967047427</v>
      </c>
      <c r="O17" s="143">
        <v>35.930504200318616</v>
      </c>
      <c r="P17" s="143">
        <v>34.178381173607626</v>
      </c>
      <c r="Q17" s="143">
        <v>7.7685553568077212</v>
      </c>
      <c r="R17" s="143">
        <v>17.190492659493291</v>
      </c>
      <c r="S17" s="143">
        <v>33.749451448494938</v>
      </c>
      <c r="T17" s="143">
        <v>9.1928657306388999</v>
      </c>
      <c r="U17" s="143">
        <v>27.581785463591498</v>
      </c>
    </row>
    <row r="18" spans="2:21" x14ac:dyDescent="0.15">
      <c r="B18" t="s">
        <v>172</v>
      </c>
      <c r="C18">
        <v>165.24369999999999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165.24369999999999</v>
      </c>
      <c r="N18" s="143">
        <v>44.933629147205771</v>
      </c>
      <c r="O18" s="143">
        <v>146.43132592895245</v>
      </c>
      <c r="P18" s="143">
        <v>139.2907164746141</v>
      </c>
      <c r="Q18" s="143">
        <v>31.660002740505199</v>
      </c>
      <c r="R18" s="143">
        <v>70.058205124747602</v>
      </c>
      <c r="S18" s="143">
        <v>137.54265449283886</v>
      </c>
      <c r="T18" s="143">
        <v>37.46464314888032</v>
      </c>
      <c r="U18" s="143">
        <v>112.4069229422557</v>
      </c>
    </row>
    <row r="19" spans="2:21" x14ac:dyDescent="0.15">
      <c r="B19" t="s">
        <v>173</v>
      </c>
      <c r="C19">
        <v>122.4663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122.4663</v>
      </c>
      <c r="N19" s="143">
        <v>142.05160832979266</v>
      </c>
      <c r="O19" s="143">
        <v>462.92288766453402</v>
      </c>
      <c r="P19" s="143">
        <v>440.34881393190381</v>
      </c>
      <c r="Q19" s="143">
        <v>100.08882866506852</v>
      </c>
      <c r="R19" s="143">
        <v>221.4795667197468</v>
      </c>
      <c r="S19" s="143">
        <v>434.82255173843976</v>
      </c>
      <c r="T19" s="143">
        <v>118.4394164416418</v>
      </c>
      <c r="U19" s="143">
        <v>355.3593265088727</v>
      </c>
    </row>
    <row r="20" spans="2:21" x14ac:dyDescent="0.15">
      <c r="B20" t="s">
        <v>174</v>
      </c>
      <c r="C20">
        <v>4.7243210000000001E-3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4.7243210000000001E-3</v>
      </c>
      <c r="N20" s="143">
        <v>1218.2802319494494</v>
      </c>
      <c r="O20" s="143">
        <v>3930.2921356266538</v>
      </c>
      <c r="P20" s="143">
        <v>3200.8275526325319</v>
      </c>
      <c r="Q20" s="143">
        <v>880.0819755516809</v>
      </c>
      <c r="R20" s="143">
        <v>2160.0139179077723</v>
      </c>
      <c r="S20" s="143">
        <v>3972.686266252822</v>
      </c>
      <c r="T20" s="143">
        <v>1196.5549061517761</v>
      </c>
      <c r="U20" s="143">
        <v>3119.1730139273136</v>
      </c>
    </row>
    <row r="21" spans="2:21" x14ac:dyDescent="0.15">
      <c r="B21" t="s">
        <v>175</v>
      </c>
      <c r="C21">
        <v>2824.0410000000002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2824.0410000000002</v>
      </c>
      <c r="N21" s="143">
        <v>3205.261164264592</v>
      </c>
      <c r="O21" s="143">
        <v>10340.488515011361</v>
      </c>
      <c r="P21" s="143">
        <v>8421.2876306334365</v>
      </c>
      <c r="Q21" s="143">
        <v>2315.4710251607457</v>
      </c>
      <c r="R21" s="143">
        <v>5682.9361125413589</v>
      </c>
      <c r="S21" s="143">
        <v>10452.026285160826</v>
      </c>
      <c r="T21" s="143">
        <v>3148.1024406523325</v>
      </c>
      <c r="U21" s="143">
        <v>8206.4568265753478</v>
      </c>
    </row>
    <row r="22" spans="2:21" x14ac:dyDescent="0.15">
      <c r="B22" t="s">
        <v>176</v>
      </c>
      <c r="C22">
        <v>193.78229999999999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193.78229999999999</v>
      </c>
      <c r="N22" s="143">
        <v>3818.5248662730464</v>
      </c>
      <c r="O22" s="143">
        <v>12318.937677904063</v>
      </c>
      <c r="P22" s="143">
        <v>10032.535439585439</v>
      </c>
      <c r="Q22" s="143">
        <v>2758.4908790855634</v>
      </c>
      <c r="R22" s="143">
        <v>6770.2541999129608</v>
      </c>
      <c r="S22" s="143">
        <v>12451.816007318479</v>
      </c>
      <c r="T22" s="143">
        <v>3750.4299447511307</v>
      </c>
      <c r="U22" s="143">
        <v>9776.6009851693161</v>
      </c>
    </row>
    <row r="23" spans="2:21" x14ac:dyDescent="0.15">
      <c r="B23" t="s">
        <v>177</v>
      </c>
      <c r="C23">
        <v>3.271299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3.271299</v>
      </c>
      <c r="N23" s="143">
        <v>99.709192299571228</v>
      </c>
      <c r="O23" s="143">
        <v>495.00849349118909</v>
      </c>
      <c r="P23" s="143">
        <v>222.47817837733288</v>
      </c>
      <c r="Q23" s="143">
        <v>71.281639925577778</v>
      </c>
      <c r="R23" s="143">
        <v>289.40466766640026</v>
      </c>
      <c r="S23" s="143">
        <v>205.43082105293993</v>
      </c>
      <c r="T23" s="143">
        <v>126.61706151683714</v>
      </c>
      <c r="U23" s="143">
        <v>386.99694567015166</v>
      </c>
    </row>
    <row r="24" spans="2:21" x14ac:dyDescent="0.15">
      <c r="B24" t="s">
        <v>178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N24" s="143">
        <v>164.73743604575776</v>
      </c>
      <c r="O24" s="143">
        <v>817.84264978909391</v>
      </c>
      <c r="P24" s="143">
        <v>367.573779676181</v>
      </c>
      <c r="Q24" s="143">
        <v>117.77003030168059</v>
      </c>
      <c r="R24" s="143">
        <v>478.14832144861737</v>
      </c>
      <c r="S24" s="143">
        <v>339.40849348532663</v>
      </c>
      <c r="T24" s="143">
        <v>209.19405315473037</v>
      </c>
      <c r="U24" s="143">
        <v>639.38823609861242</v>
      </c>
    </row>
    <row r="25" spans="2:21" x14ac:dyDescent="0.15">
      <c r="B25" t="s">
        <v>179</v>
      </c>
      <c r="C25">
        <v>21.409759999999999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21.409759999999999</v>
      </c>
      <c r="N25" s="143">
        <v>5729.4573247636918</v>
      </c>
      <c r="O25" s="143">
        <v>22448.419092736549</v>
      </c>
      <c r="P25" s="143">
        <v>19068.951716764095</v>
      </c>
      <c r="Q25" s="143">
        <v>5106.9992040803691</v>
      </c>
      <c r="R25" s="143">
        <v>13427.541540680739</v>
      </c>
      <c r="S25" s="143">
        <v>18911.388902204879</v>
      </c>
      <c r="T25" s="143">
        <v>7183.1275190348324</v>
      </c>
      <c r="U25" s="143">
        <v>19602.21469973485</v>
      </c>
    </row>
    <row r="26" spans="2:21" x14ac:dyDescent="0.15">
      <c r="B26" t="s">
        <v>180</v>
      </c>
      <c r="C26">
        <v>160.56270000000001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160.56270000000001</v>
      </c>
      <c r="N26" s="143">
        <v>0</v>
      </c>
      <c r="O26" s="143">
        <v>0</v>
      </c>
      <c r="P26" s="143">
        <v>0</v>
      </c>
      <c r="Q26" s="143">
        <v>0</v>
      </c>
      <c r="R26" s="143">
        <v>0</v>
      </c>
      <c r="S26" s="143">
        <v>0</v>
      </c>
      <c r="T26" s="143">
        <v>0</v>
      </c>
      <c r="U26" s="143">
        <v>0</v>
      </c>
    </row>
    <row r="27" spans="2:21" x14ac:dyDescent="0.15">
      <c r="B27" t="s">
        <v>181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N27" s="143">
        <v>0</v>
      </c>
      <c r="O27" s="143">
        <v>0</v>
      </c>
      <c r="P27" s="143">
        <v>0</v>
      </c>
      <c r="Q27" s="143">
        <v>0</v>
      </c>
      <c r="R27" s="143">
        <v>0</v>
      </c>
      <c r="S27" s="143">
        <v>0</v>
      </c>
      <c r="T27" s="143">
        <v>0</v>
      </c>
      <c r="U27" s="143">
        <v>0</v>
      </c>
    </row>
    <row r="28" spans="2:21" x14ac:dyDescent="0.15">
      <c r="B28" t="s">
        <v>182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N28" s="143">
        <v>20.838532286209944</v>
      </c>
      <c r="O28" s="143">
        <v>120.72623789194517</v>
      </c>
      <c r="P28" s="143">
        <v>147.49186404369658</v>
      </c>
      <c r="Q28" s="143">
        <v>40.650069395852356</v>
      </c>
      <c r="R28" s="143">
        <v>175.21873727255377</v>
      </c>
      <c r="S28" s="143">
        <v>201.79517222538979</v>
      </c>
      <c r="T28" s="143">
        <v>41.42631275288403</v>
      </c>
      <c r="U28" s="143">
        <v>263.22907413146839</v>
      </c>
    </row>
    <row r="29" spans="2:21" x14ac:dyDescent="0.15">
      <c r="B29" t="s">
        <v>183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N29" s="143">
        <v>5745.2427813720642</v>
      </c>
      <c r="O29" s="143">
        <v>17801.134091124124</v>
      </c>
      <c r="P29" s="143">
        <v>11009.252908134942</v>
      </c>
      <c r="Q29" s="143">
        <v>3216.4884976244416</v>
      </c>
      <c r="R29" s="143">
        <v>8258.8839251781392</v>
      </c>
      <c r="S29" s="143">
        <v>15497.028551376492</v>
      </c>
      <c r="T29" s="143">
        <v>4893.4912147431578</v>
      </c>
      <c r="U29" s="143">
        <v>13879.85803044666</v>
      </c>
    </row>
    <row r="30" spans="2:21" x14ac:dyDescent="0.15">
      <c r="B30" t="s">
        <v>184</v>
      </c>
      <c r="C30">
        <v>14553.98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14553.98</v>
      </c>
      <c r="N30" s="143">
        <v>1279.455026825108</v>
      </c>
      <c r="O30" s="143">
        <v>3964.2799030047795</v>
      </c>
      <c r="P30" s="143">
        <v>2451.740424368671</v>
      </c>
      <c r="Q30" s="143">
        <v>716.30608724735441</v>
      </c>
      <c r="R30" s="143">
        <v>1839.2382978654027</v>
      </c>
      <c r="S30" s="143">
        <v>3451.1598265610037</v>
      </c>
      <c r="T30" s="143">
        <v>1089.7715156142453</v>
      </c>
      <c r="U30" s="143">
        <v>3091.0189185134391</v>
      </c>
    </row>
    <row r="31" spans="2:21" x14ac:dyDescent="0.15">
      <c r="B31" t="s">
        <v>185</v>
      </c>
      <c r="C31">
        <v>11963.85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11963.85</v>
      </c>
      <c r="N31" s="143">
        <v>14070.687706913041</v>
      </c>
      <c r="O31" s="143">
        <v>43596.799675239003</v>
      </c>
      <c r="P31" s="143">
        <v>26962.787379334433</v>
      </c>
      <c r="Q31" s="143">
        <v>7877.5095997149438</v>
      </c>
      <c r="R31" s="143">
        <v>20226.852187275748</v>
      </c>
      <c r="S31" s="143">
        <v>37953.809339186628</v>
      </c>
      <c r="T31" s="143">
        <v>11984.660927197543</v>
      </c>
      <c r="U31" s="143">
        <v>33993.193185138676</v>
      </c>
    </row>
    <row r="32" spans="2:21" x14ac:dyDescent="0.15">
      <c r="B32" t="s">
        <v>186</v>
      </c>
      <c r="C32">
        <v>1453.2380000000001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1453.2380000000001</v>
      </c>
      <c r="N32" s="143">
        <v>4216.5458054328237</v>
      </c>
      <c r="O32" s="143">
        <v>13064.599728882335</v>
      </c>
      <c r="P32" s="143">
        <v>8079.9055735742741</v>
      </c>
      <c r="Q32" s="143">
        <v>2360.6436836499201</v>
      </c>
      <c r="R32" s="143">
        <v>6061.3560988539957</v>
      </c>
      <c r="S32" s="143">
        <v>11373.571704723327</v>
      </c>
      <c r="T32" s="143">
        <v>3591.4287073034648</v>
      </c>
      <c r="U32" s="143">
        <v>10186.69869757987</v>
      </c>
    </row>
    <row r="33" spans="2:21" x14ac:dyDescent="0.15">
      <c r="B33" t="s">
        <v>187</v>
      </c>
      <c r="C33">
        <v>5886.5770000000002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5886.5770000000002</v>
      </c>
      <c r="N33" s="143">
        <v>649.98899890530993</v>
      </c>
      <c r="O33" s="143">
        <v>2013.9342700685149</v>
      </c>
      <c r="P33" s="143">
        <v>1245.5336612850763</v>
      </c>
      <c r="Q33" s="143">
        <v>363.89796186507954</v>
      </c>
      <c r="R33" s="143">
        <v>934.37020834125281</v>
      </c>
      <c r="S33" s="143">
        <v>1753.2589060945875</v>
      </c>
      <c r="T33" s="143">
        <v>553.62594356077398</v>
      </c>
      <c r="U33" s="143">
        <v>1570.3000498794061</v>
      </c>
    </row>
    <row r="34" spans="2:21" x14ac:dyDescent="0.15">
      <c r="B34" t="s">
        <v>188</v>
      </c>
      <c r="C34">
        <v>5216.415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5216.415</v>
      </c>
      <c r="N34" s="143">
        <v>5884.4856125800252</v>
      </c>
      <c r="O34" s="143">
        <v>18232.565869359387</v>
      </c>
      <c r="P34" s="143">
        <v>11276.075321520766</v>
      </c>
      <c r="Q34" s="143">
        <v>3294.4439438954355</v>
      </c>
      <c r="R34" s="143">
        <v>8459.0478562983972</v>
      </c>
      <c r="S34" s="143">
        <v>15872.617575708189</v>
      </c>
      <c r="T34" s="143">
        <v>5012.0908278772422</v>
      </c>
      <c r="U34" s="143">
        <v>14216.252992760572</v>
      </c>
    </row>
    <row r="35" spans="2:21" x14ac:dyDescent="0.15">
      <c r="B35" t="s">
        <v>189</v>
      </c>
      <c r="C35">
        <v>8464.6479999999992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8464.6479999999992</v>
      </c>
      <c r="N35" s="143">
        <v>891.61272961073632</v>
      </c>
      <c r="O35" s="143">
        <v>2762.5843434528397</v>
      </c>
      <c r="P35" s="143">
        <v>1708.5422513777394</v>
      </c>
      <c r="Q35" s="143">
        <v>499.17161001916247</v>
      </c>
      <c r="R35" s="143">
        <v>1281.7084186488853</v>
      </c>
      <c r="S35" s="143">
        <v>2405.0067948997071</v>
      </c>
      <c r="T35" s="143">
        <v>759.42814348070431</v>
      </c>
      <c r="U35" s="143">
        <v>2154.0357085102273</v>
      </c>
    </row>
    <row r="36" spans="2:21" x14ac:dyDescent="0.15">
      <c r="B36" t="s">
        <v>190</v>
      </c>
      <c r="C36">
        <v>1026.7760000000001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1026.7760000000001</v>
      </c>
      <c r="N36" s="143">
        <v>4357.2538987840071</v>
      </c>
      <c r="O36" s="143">
        <v>13500.571494178672</v>
      </c>
      <c r="P36" s="143">
        <v>8349.5357780535851</v>
      </c>
      <c r="Q36" s="143">
        <v>2439.4194605856096</v>
      </c>
      <c r="R36" s="143">
        <v>6263.6263691528293</v>
      </c>
      <c r="S36" s="143">
        <v>11753.113078874319</v>
      </c>
      <c r="T36" s="143">
        <v>3711.2763525395876</v>
      </c>
      <c r="U36" s="143">
        <v>10526.633567831401</v>
      </c>
    </row>
    <row r="37" spans="2:21" x14ac:dyDescent="0.15">
      <c r="B37" t="s">
        <v>191</v>
      </c>
      <c r="C37">
        <v>662.99680000000001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662.99680000000001</v>
      </c>
      <c r="N37" s="143">
        <v>19.112628908993351</v>
      </c>
      <c r="O37" s="143">
        <v>82.344982165624273</v>
      </c>
      <c r="P37" s="143">
        <v>75.174957470970639</v>
      </c>
      <c r="Q37" s="143">
        <v>23.936775808069559</v>
      </c>
      <c r="R37" s="143">
        <v>46.66318428740891</v>
      </c>
      <c r="S37" s="143">
        <v>79.496509289923964</v>
      </c>
      <c r="T37" s="143">
        <v>23.673250381202081</v>
      </c>
      <c r="U37" s="143">
        <v>70.901411687807212</v>
      </c>
    </row>
    <row r="38" spans="2:21" x14ac:dyDescent="0.15">
      <c r="B38" t="s">
        <v>192</v>
      </c>
      <c r="C38">
        <v>0.41674640000000002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0.41674640000000002</v>
      </c>
      <c r="N38" s="143">
        <v>3877.1353408929263</v>
      </c>
      <c r="O38" s="143">
        <v>16704.276634038146</v>
      </c>
      <c r="P38" s="143">
        <v>15249.785141994587</v>
      </c>
      <c r="Q38" s="143">
        <v>4855.7485144719094</v>
      </c>
      <c r="R38" s="143">
        <v>9465.9652411386396</v>
      </c>
      <c r="S38" s="143">
        <v>16126.443259752525</v>
      </c>
      <c r="T38" s="143">
        <v>4802.2904710705106</v>
      </c>
      <c r="U38" s="143">
        <v>14382.865396640751</v>
      </c>
    </row>
    <row r="39" spans="2:21" x14ac:dyDescent="0.15">
      <c r="B39" t="s">
        <v>193</v>
      </c>
      <c r="C39">
        <v>9648.3259999999991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9648.3259999999991</v>
      </c>
      <c r="N39" s="143">
        <v>1614.7455866335945</v>
      </c>
      <c r="O39" s="143">
        <v>5911.5754332382958</v>
      </c>
      <c r="P39" s="143">
        <v>6111.9623914684689</v>
      </c>
      <c r="Q39" s="143">
        <v>727.22706338269052</v>
      </c>
      <c r="R39" s="143">
        <v>4497.4722823807688</v>
      </c>
      <c r="S39" s="143">
        <v>5829.3530235944136</v>
      </c>
      <c r="T39" s="143">
        <v>778.19446091479927</v>
      </c>
      <c r="U39" s="143">
        <v>7227.6597583869698</v>
      </c>
    </row>
    <row r="40" spans="2:21" x14ac:dyDescent="0.15">
      <c r="B40" t="s">
        <v>194</v>
      </c>
      <c r="C40">
        <v>120.97020000000001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120.97020000000001</v>
      </c>
      <c r="N40" s="143">
        <v>421.63266424610026</v>
      </c>
      <c r="O40" s="143">
        <v>2236.1756743120454</v>
      </c>
      <c r="P40" s="143">
        <v>1632.6944488526806</v>
      </c>
      <c r="Q40" s="143">
        <v>608.97203024935504</v>
      </c>
      <c r="R40" s="143">
        <v>1746.3283035742534</v>
      </c>
      <c r="S40" s="143">
        <v>3322.7721171803987</v>
      </c>
      <c r="T40" s="143">
        <v>1167.3174445664442</v>
      </c>
      <c r="U40" s="143">
        <v>3827.4273170187207</v>
      </c>
    </row>
    <row r="41" spans="2:21" x14ac:dyDescent="0.15">
      <c r="B41" t="s">
        <v>195</v>
      </c>
      <c r="C41">
        <v>4796.1719999999996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4796.1719999999996</v>
      </c>
      <c r="N41" s="143">
        <v>38.552132801389796</v>
      </c>
      <c r="O41" s="143">
        <v>138.7301600570587</v>
      </c>
      <c r="P41" s="143">
        <v>221.35181848657427</v>
      </c>
      <c r="Q41" s="143">
        <v>84.240075283890747</v>
      </c>
      <c r="R41" s="143">
        <v>190.01042180484012</v>
      </c>
      <c r="S41" s="143">
        <v>248.34782320174523</v>
      </c>
      <c r="T41" s="143">
        <v>106.48572724458958</v>
      </c>
      <c r="U41" s="143">
        <v>239.19484111991159</v>
      </c>
    </row>
    <row r="42" spans="2:21" x14ac:dyDescent="0.15">
      <c r="B42" t="s">
        <v>196</v>
      </c>
      <c r="C42">
        <v>5247.1970000000001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5247.1970000000001</v>
      </c>
      <c r="N42" s="143">
        <v>1862.5248321571512</v>
      </c>
      <c r="O42" s="143">
        <v>6702.3105934645764</v>
      </c>
      <c r="P42" s="143">
        <v>10693.91570884827</v>
      </c>
      <c r="Q42" s="143">
        <v>4069.7938266434439</v>
      </c>
      <c r="R42" s="143">
        <v>9179.7548738318164</v>
      </c>
      <c r="S42" s="143">
        <v>11998.142621794183</v>
      </c>
      <c r="T42" s="143">
        <v>5144.5224129392809</v>
      </c>
      <c r="U42" s="143">
        <v>11555.945130321283</v>
      </c>
    </row>
    <row r="43" spans="2:21" x14ac:dyDescent="0.15">
      <c r="B43" t="s">
        <v>197</v>
      </c>
      <c r="C43">
        <v>15802.94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15802.94</v>
      </c>
      <c r="N43" s="143">
        <v>2124.742262980225</v>
      </c>
      <c r="O43" s="143">
        <v>11268.806630896723</v>
      </c>
      <c r="P43" s="143">
        <v>8227.6711274572026</v>
      </c>
      <c r="Q43" s="143">
        <v>3068.8054303317517</v>
      </c>
      <c r="R43" s="143">
        <v>8800.3085773189014</v>
      </c>
      <c r="S43" s="143">
        <v>16744.514707486338</v>
      </c>
      <c r="T43" s="143">
        <v>5882.4871009915842</v>
      </c>
      <c r="U43" s="143">
        <v>19287.634162537266</v>
      </c>
    </row>
    <row r="44" spans="2:21" x14ac:dyDescent="0.15">
      <c r="B44" t="s">
        <v>198</v>
      </c>
      <c r="C44">
        <v>103093.8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103093.8</v>
      </c>
      <c r="N44" s="143">
        <v>207.85634420051289</v>
      </c>
      <c r="O44" s="143">
        <v>1102.3892123816106</v>
      </c>
      <c r="P44" s="143">
        <v>804.88521908470307</v>
      </c>
      <c r="Q44" s="143">
        <v>300.21084859334599</v>
      </c>
      <c r="R44" s="143">
        <v>860.90440266022415</v>
      </c>
      <c r="S44" s="143">
        <v>1638.0592004735884</v>
      </c>
      <c r="T44" s="143">
        <v>575.46380326796532</v>
      </c>
      <c r="U44" s="143">
        <v>1886.8439693380492</v>
      </c>
    </row>
    <row r="45" spans="2:21" x14ac:dyDescent="0.15">
      <c r="B45" t="s">
        <v>199</v>
      </c>
      <c r="C45">
        <v>399.44929999999999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399.44929999999999</v>
      </c>
      <c r="N45" s="143">
        <v>1437.7211397587407</v>
      </c>
      <c r="O45" s="143">
        <v>7625.1137822095825</v>
      </c>
      <c r="P45" s="143">
        <v>5567.3089941440803</v>
      </c>
      <c r="Q45" s="143">
        <v>2076.5278301594371</v>
      </c>
      <c r="R45" s="143">
        <v>5954.7879752083181</v>
      </c>
      <c r="S45" s="143">
        <v>11330.288472818083</v>
      </c>
      <c r="T45" s="143">
        <v>3980.4244527951123</v>
      </c>
      <c r="U45" s="143">
        <v>13051.107352906638</v>
      </c>
    </row>
    <row r="46" spans="2:21" x14ac:dyDescent="0.15">
      <c r="B46" t="s">
        <v>200</v>
      </c>
      <c r="C46">
        <v>5594.7330000000002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5594.7330000000002</v>
      </c>
      <c r="N46" s="143">
        <v>143.73551108087113</v>
      </c>
      <c r="O46" s="143">
        <v>762.31725070106768</v>
      </c>
      <c r="P46" s="143">
        <v>556.58916147863852</v>
      </c>
      <c r="Q46" s="143">
        <v>207.59991676251244</v>
      </c>
      <c r="R46" s="143">
        <v>595.32719477048352</v>
      </c>
      <c r="S46" s="143">
        <v>1132.7403898418675</v>
      </c>
      <c r="T46" s="143">
        <v>397.94110778485822</v>
      </c>
      <c r="U46" s="143">
        <v>1304.7784675797009</v>
      </c>
    </row>
    <row r="47" spans="2:21" x14ac:dyDescent="0.15">
      <c r="B47" t="s">
        <v>201</v>
      </c>
      <c r="C47">
        <v>1284.183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1284.183</v>
      </c>
      <c r="N47" s="143">
        <v>0</v>
      </c>
      <c r="O47" s="143">
        <v>0</v>
      </c>
      <c r="P47" s="143">
        <v>0</v>
      </c>
      <c r="Q47" s="143">
        <v>0</v>
      </c>
      <c r="R47" s="143">
        <v>0</v>
      </c>
      <c r="S47" s="143">
        <v>0</v>
      </c>
      <c r="T47" s="143">
        <v>0</v>
      </c>
      <c r="U47" s="143">
        <v>0</v>
      </c>
    </row>
    <row r="48" spans="2:21" x14ac:dyDescent="0.15">
      <c r="B48" t="s">
        <v>202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N48" s="143">
        <v>0</v>
      </c>
      <c r="O48" s="143">
        <v>0</v>
      </c>
      <c r="P48" s="143">
        <v>0</v>
      </c>
      <c r="Q48" s="143">
        <v>0</v>
      </c>
      <c r="R48" s="143">
        <v>0</v>
      </c>
      <c r="S48" s="143">
        <v>0</v>
      </c>
      <c r="T48" s="143">
        <v>0</v>
      </c>
      <c r="U48" s="143">
        <v>0</v>
      </c>
    </row>
    <row r="49" spans="2:21" x14ac:dyDescent="0.15">
      <c r="B49" t="s">
        <v>203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N49" s="143">
        <v>0</v>
      </c>
      <c r="O49" s="143">
        <v>0</v>
      </c>
      <c r="P49" s="143">
        <v>0</v>
      </c>
      <c r="Q49" s="143">
        <v>0</v>
      </c>
      <c r="R49" s="143">
        <v>0</v>
      </c>
      <c r="S49" s="143">
        <v>0</v>
      </c>
      <c r="T49" s="143">
        <v>0</v>
      </c>
      <c r="U49" s="143">
        <v>0</v>
      </c>
    </row>
    <row r="50" spans="2:21" x14ac:dyDescent="0.15">
      <c r="B50" t="s">
        <v>204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N50" s="143">
        <v>497.65904685386391</v>
      </c>
      <c r="O50" s="143">
        <v>2639.3900402990939</v>
      </c>
      <c r="P50" s="143">
        <v>1927.0925431559112</v>
      </c>
      <c r="Q50" s="143">
        <v>718.77837234561332</v>
      </c>
      <c r="R50" s="143">
        <v>2061.2162025080256</v>
      </c>
      <c r="S50" s="143">
        <v>3921.9153186466797</v>
      </c>
      <c r="T50" s="143">
        <v>1377.8014278792866</v>
      </c>
      <c r="U50" s="143">
        <v>4517.5670483115227</v>
      </c>
    </row>
    <row r="51" spans="2:21" x14ac:dyDescent="0.15">
      <c r="B51" t="s">
        <v>205</v>
      </c>
      <c r="C51">
        <v>3567.2159999999999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3567.2159999999999</v>
      </c>
      <c r="N51" s="143">
        <v>3145.9610611204166</v>
      </c>
      <c r="O51" s="143">
        <v>16684.953974780794</v>
      </c>
      <c r="P51" s="143">
        <v>12182.151897510394</v>
      </c>
      <c r="Q51" s="143">
        <v>4543.771052229702</v>
      </c>
      <c r="R51" s="143">
        <v>13030.01714252951</v>
      </c>
      <c r="S51" s="143">
        <v>24792.461737558242</v>
      </c>
      <c r="T51" s="143">
        <v>8709.7977409765881</v>
      </c>
      <c r="U51" s="143">
        <v>28557.885393294346</v>
      </c>
    </row>
    <row r="52" spans="2:21" x14ac:dyDescent="0.15">
      <c r="B52" t="s">
        <v>206</v>
      </c>
      <c r="C52">
        <v>21232.43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21232.43</v>
      </c>
      <c r="N52" s="143">
        <v>2992.7980926230443</v>
      </c>
      <c r="O52" s="143">
        <v>15872.63715636813</v>
      </c>
      <c r="P52" s="143">
        <v>11589.056652191599</v>
      </c>
      <c r="Q52" s="143">
        <v>4322.5548804427317</v>
      </c>
      <c r="R52" s="143">
        <v>12395.643078023222</v>
      </c>
      <c r="S52" s="143">
        <v>23585.426125130933</v>
      </c>
      <c r="T52" s="143">
        <v>8285.7561043822097</v>
      </c>
      <c r="U52" s="143">
        <v>27167.527910838115</v>
      </c>
    </row>
    <row r="53" spans="2:21" x14ac:dyDescent="0.15">
      <c r="B53" t="s">
        <v>207</v>
      </c>
      <c r="C53">
        <v>7330.3339999999998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7330.3339999999998</v>
      </c>
      <c r="N53" s="143">
        <v>281.11555921715217</v>
      </c>
      <c r="O53" s="143">
        <v>1490.9275976424476</v>
      </c>
      <c r="P53" s="143">
        <v>1088.5679690889995</v>
      </c>
      <c r="Q53" s="143">
        <v>406.02051820925857</v>
      </c>
      <c r="R53" s="143">
        <v>1164.3311803505687</v>
      </c>
      <c r="S53" s="143">
        <v>2215.395108304795</v>
      </c>
      <c r="T53" s="143">
        <v>778.28670318980892</v>
      </c>
      <c r="U53" s="143">
        <v>2551.8643639969687</v>
      </c>
    </row>
    <row r="54" spans="2:21" x14ac:dyDescent="0.15">
      <c r="B54" t="s">
        <v>208</v>
      </c>
      <c r="C54">
        <v>4354.808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4354.808</v>
      </c>
      <c r="N54" s="143">
        <v>1196.150173678531</v>
      </c>
      <c r="O54" s="143">
        <v>11702.80404105476</v>
      </c>
      <c r="P54" s="143">
        <v>9518.7354640040649</v>
      </c>
      <c r="Q54" s="143">
        <v>3959.5075534274783</v>
      </c>
      <c r="R54" s="143">
        <v>9564.0750083611256</v>
      </c>
      <c r="S54" s="143">
        <v>15547.088619796243</v>
      </c>
      <c r="T54" s="143">
        <v>3884.9740591305153</v>
      </c>
      <c r="U54" s="143">
        <v>21138.265080547288</v>
      </c>
    </row>
    <row r="55" spans="2:21" x14ac:dyDescent="0.15">
      <c r="B55" t="s">
        <v>209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N55" s="143">
        <v>0</v>
      </c>
      <c r="O55" s="143">
        <v>0</v>
      </c>
      <c r="P55" s="143">
        <v>0</v>
      </c>
      <c r="Q55" s="143">
        <v>0</v>
      </c>
      <c r="R55" s="143">
        <v>0</v>
      </c>
      <c r="S55" s="143">
        <v>0</v>
      </c>
      <c r="T55" s="143">
        <v>0</v>
      </c>
      <c r="U55" s="143">
        <v>0</v>
      </c>
    </row>
    <row r="56" spans="2:21" x14ac:dyDescent="0.15">
      <c r="B56" t="s">
        <v>210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N56" s="143">
        <v>756.0351214217161</v>
      </c>
      <c r="O56" s="143">
        <v>4902.5650837795747</v>
      </c>
      <c r="P56" s="143">
        <v>4010.7444695015661</v>
      </c>
      <c r="Q56" s="143">
        <v>1847.8242910523522</v>
      </c>
      <c r="R56" s="143">
        <v>5933.4638923498997</v>
      </c>
      <c r="S56" s="143">
        <v>6633.4324296872292</v>
      </c>
      <c r="T56" s="143">
        <v>2104.4796974181259</v>
      </c>
      <c r="U56" s="143">
        <v>10784.835014789534</v>
      </c>
    </row>
    <row r="57" spans="2:21" x14ac:dyDescent="0.15">
      <c r="B57" t="s">
        <v>211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N57" s="143">
        <v>4681.2024321875606</v>
      </c>
      <c r="O57" s="143">
        <v>30355.59981788903</v>
      </c>
      <c r="P57" s="143">
        <v>24833.643614607674</v>
      </c>
      <c r="Q57" s="143">
        <v>11441.319748827564</v>
      </c>
      <c r="R57" s="143">
        <v>36738.697472061111</v>
      </c>
      <c r="S57" s="143">
        <v>41072.748003042383</v>
      </c>
      <c r="T57" s="143">
        <v>13030.473319172577</v>
      </c>
      <c r="U57" s="143">
        <v>66777.315592212093</v>
      </c>
    </row>
    <row r="58" spans="2:21" x14ac:dyDescent="0.15">
      <c r="B58" t="s">
        <v>212</v>
      </c>
      <c r="C58">
        <v>15406.5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15406.5</v>
      </c>
      <c r="N58" s="143">
        <v>15.42751023854378</v>
      </c>
      <c r="O58" s="143">
        <v>75.76164500507501</v>
      </c>
      <c r="P58" s="143">
        <v>62.956361072418929</v>
      </c>
      <c r="Q58" s="143">
        <v>16.013257402805049</v>
      </c>
      <c r="R58" s="143">
        <v>51.482250986747914</v>
      </c>
      <c r="S58" s="143">
        <v>92.341332275067188</v>
      </c>
      <c r="T58" s="143">
        <v>19.715758249730314</v>
      </c>
      <c r="U58" s="143">
        <v>97.399084769611818</v>
      </c>
    </row>
    <row r="59" spans="2:21" x14ac:dyDescent="0.15">
      <c r="B59" t="s">
        <v>213</v>
      </c>
      <c r="C59">
        <v>50.04907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50.04907</v>
      </c>
      <c r="N59" s="143">
        <v>362.62399726013581</v>
      </c>
      <c r="O59" s="143">
        <v>1780.7792784415556</v>
      </c>
      <c r="P59" s="143">
        <v>1479.7907732380713</v>
      </c>
      <c r="Q59" s="143">
        <v>376.39199837009716</v>
      </c>
      <c r="R59" s="143">
        <v>1210.0915411563039</v>
      </c>
      <c r="S59" s="143">
        <v>2170.4852243917198</v>
      </c>
      <c r="T59" s="143">
        <v>463.4193693594039</v>
      </c>
      <c r="U59" s="143">
        <v>2289.3678177827137</v>
      </c>
    </row>
    <row r="60" spans="2:21" x14ac:dyDescent="0.15">
      <c r="B60" t="s">
        <v>214</v>
      </c>
      <c r="C60">
        <v>604.71090000000004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604.71090000000004</v>
      </c>
      <c r="N60" s="143">
        <v>50.163961472956032</v>
      </c>
      <c r="O60" s="143">
        <v>246.34592247213371</v>
      </c>
      <c r="P60" s="143">
        <v>204.70836982004377</v>
      </c>
      <c r="Q60" s="143">
        <v>52.068571985382377</v>
      </c>
      <c r="R60" s="143">
        <v>167.39925076102529</v>
      </c>
      <c r="S60" s="143">
        <v>300.25629301057853</v>
      </c>
      <c r="T60" s="143">
        <v>64.107592343619885</v>
      </c>
      <c r="U60" s="143">
        <v>316.70203813426048</v>
      </c>
    </row>
    <row r="61" spans="2:21" x14ac:dyDescent="0.15">
      <c r="B61" t="s">
        <v>215</v>
      </c>
      <c r="C61">
        <v>7071.81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7071.81</v>
      </c>
      <c r="N61" s="143">
        <v>128.3446567546259</v>
      </c>
      <c r="O61" s="143">
        <v>630.27683488738967</v>
      </c>
      <c r="P61" s="143">
        <v>523.74702252167106</v>
      </c>
      <c r="Q61" s="143">
        <v>133.21760887584935</v>
      </c>
      <c r="R61" s="143">
        <v>428.29152142396174</v>
      </c>
      <c r="S61" s="143">
        <v>768.20669128442819</v>
      </c>
      <c r="T61" s="143">
        <v>164.01948117959375</v>
      </c>
      <c r="U61" s="143">
        <v>810.28318307248071</v>
      </c>
    </row>
    <row r="62" spans="2:21" x14ac:dyDescent="0.15">
      <c r="B62" t="s">
        <v>216</v>
      </c>
      <c r="C62">
        <v>10658.83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10658.83</v>
      </c>
      <c r="N62" s="143">
        <v>24.577525430749841</v>
      </c>
      <c r="O62" s="143">
        <v>120.69567467442707</v>
      </c>
      <c r="P62" s="143">
        <v>100.29561098064117</v>
      </c>
      <c r="Q62" s="143">
        <v>25.510677676512334</v>
      </c>
      <c r="R62" s="143">
        <v>82.016236793531803</v>
      </c>
      <c r="S62" s="143">
        <v>147.10873026223365</v>
      </c>
      <c r="T62" s="143">
        <v>31.409121904754048</v>
      </c>
      <c r="U62" s="143">
        <v>155.16622227715015</v>
      </c>
    </row>
    <row r="63" spans="2:21" x14ac:dyDescent="0.15">
      <c r="B63" t="s">
        <v>217</v>
      </c>
      <c r="C63">
        <v>2508.1309999999999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2508.1309999999999</v>
      </c>
      <c r="N63" s="143">
        <v>3128.8875945473719</v>
      </c>
      <c r="O63" s="143">
        <v>15365.387384844573</v>
      </c>
      <c r="P63" s="143">
        <v>12768.319327716106</v>
      </c>
      <c r="Q63" s="143">
        <v>3247.6842770619305</v>
      </c>
      <c r="R63" s="143">
        <v>10441.229593182528</v>
      </c>
      <c r="S63" s="143">
        <v>18727.950560524572</v>
      </c>
      <c r="T63" s="143">
        <v>3998.5966919377024</v>
      </c>
      <c r="U63" s="143">
        <v>19753.724570185219</v>
      </c>
    </row>
    <row r="64" spans="2:21" x14ac:dyDescent="0.15">
      <c r="B64" t="s">
        <v>218</v>
      </c>
      <c r="C64">
        <v>9243.8439999999991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9243.8439999999991</v>
      </c>
      <c r="N64" s="143">
        <v>1915.1866378035145</v>
      </c>
      <c r="O64" s="143">
        <v>9405.1268110147757</v>
      </c>
      <c r="P64" s="143">
        <v>7815.4659842255351</v>
      </c>
      <c r="Q64" s="143">
        <v>1987.9018799118467</v>
      </c>
      <c r="R64" s="143">
        <v>6391.058417678496</v>
      </c>
      <c r="S64" s="143">
        <v>11463.34586434708</v>
      </c>
      <c r="T64" s="143">
        <v>2447.5340589767166</v>
      </c>
      <c r="U64" s="143">
        <v>12091.220346042035</v>
      </c>
    </row>
    <row r="65" spans="2:21" x14ac:dyDescent="0.15">
      <c r="B65" t="s">
        <v>219</v>
      </c>
      <c r="C65">
        <v>1428.605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1428.605</v>
      </c>
      <c r="N65" s="143">
        <v>3431.5117503194574</v>
      </c>
      <c r="O65" s="143">
        <v>16851.518556048344</v>
      </c>
      <c r="P65" s="143">
        <v>14003.263613957703</v>
      </c>
      <c r="Q65" s="143">
        <v>3561.798377636489</v>
      </c>
      <c r="R65" s="143">
        <v>11451.099137990024</v>
      </c>
      <c r="S65" s="143">
        <v>20539.306851366324</v>
      </c>
      <c r="T65" s="143">
        <v>4385.3385967218373</v>
      </c>
      <c r="U65" s="143">
        <v>21664.29311595983</v>
      </c>
    </row>
    <row r="66" spans="2:21" x14ac:dyDescent="0.15">
      <c r="B66" t="s">
        <v>220</v>
      </c>
      <c r="C66">
        <v>2420.5230000000001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2420.5230000000001</v>
      </c>
      <c r="N66" s="143">
        <v>481.92941987308075</v>
      </c>
      <c r="O66" s="143">
        <v>2366.6661088777519</v>
      </c>
      <c r="P66" s="143">
        <v>1966.6506195632855</v>
      </c>
      <c r="Q66" s="143">
        <v>500.2271741250579</v>
      </c>
      <c r="R66" s="143">
        <v>1608.2187578016919</v>
      </c>
      <c r="S66" s="143">
        <v>2884.5875974496262</v>
      </c>
      <c r="T66" s="143">
        <v>615.88706075928053</v>
      </c>
      <c r="U66" s="143">
        <v>3042.5832615502259</v>
      </c>
    </row>
    <row r="67" spans="2:21" x14ac:dyDescent="0.15">
      <c r="B67" t="s">
        <v>221</v>
      </c>
      <c r="C67">
        <v>672.75779999999997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672.75779999999997</v>
      </c>
      <c r="N67" s="143">
        <v>4572.8675564269079</v>
      </c>
      <c r="O67" s="143">
        <v>22456.50549624538</v>
      </c>
      <c r="P67" s="143">
        <v>18660.891911094062</v>
      </c>
      <c r="Q67" s="143">
        <v>4746.4888447814865</v>
      </c>
      <c r="R67" s="143">
        <v>15259.85150092167</v>
      </c>
      <c r="S67" s="143">
        <v>27370.889790299028</v>
      </c>
      <c r="T67" s="143">
        <v>5843.9469400124017</v>
      </c>
      <c r="U67" s="143">
        <v>28870.05796021907</v>
      </c>
    </row>
    <row r="68" spans="2:21" x14ac:dyDescent="0.15">
      <c r="B68" t="s">
        <v>222</v>
      </c>
      <c r="C68">
        <v>5905.3829999999998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5905.3829999999998</v>
      </c>
      <c r="N68" s="143">
        <v>4018.9873544329871</v>
      </c>
      <c r="O68" s="143">
        <v>19736.502424462386</v>
      </c>
      <c r="P68" s="143">
        <v>16400.625578521849</v>
      </c>
      <c r="Q68" s="143">
        <v>4171.5790824345386</v>
      </c>
      <c r="R68" s="143">
        <v>13411.529954882415</v>
      </c>
      <c r="S68" s="143">
        <v>24055.640927581066</v>
      </c>
      <c r="T68" s="143">
        <v>5136.1095772121998</v>
      </c>
      <c r="U68" s="143">
        <v>25373.225100472562</v>
      </c>
    </row>
    <row r="69" spans="2:21" x14ac:dyDescent="0.15">
      <c r="B69" t="s">
        <v>223</v>
      </c>
      <c r="C69">
        <v>4830.2969999999996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4830.2969999999996</v>
      </c>
      <c r="N69" s="143">
        <v>99.056818108852497</v>
      </c>
      <c r="O69" s="143">
        <v>486.44968454764398</v>
      </c>
      <c r="P69" s="143">
        <v>404.22963337047776</v>
      </c>
      <c r="Q69" s="143">
        <v>102.81777819968057</v>
      </c>
      <c r="R69" s="143">
        <v>330.55677118188993</v>
      </c>
      <c r="S69" s="143">
        <v>592.90439051193528</v>
      </c>
      <c r="T69" s="143">
        <v>126.59076212714852</v>
      </c>
      <c r="U69" s="143">
        <v>625.37916195237176</v>
      </c>
    </row>
    <row r="70" spans="2:21" x14ac:dyDescent="0.15">
      <c r="B70" t="s">
        <v>224</v>
      </c>
      <c r="C70">
        <v>45.258989999999997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45.258989999999997</v>
      </c>
    </row>
    <row r="71" spans="2:21" x14ac:dyDescent="0.15">
      <c r="B71" t="s">
        <v>156</v>
      </c>
      <c r="C71">
        <v>304749.90000000002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304749.90000000002</v>
      </c>
    </row>
    <row r="72" spans="2:21" x14ac:dyDescent="0.15">
      <c r="N72" s="143">
        <v>0</v>
      </c>
      <c r="O72" s="143">
        <v>0</v>
      </c>
      <c r="P72" s="143">
        <v>0</v>
      </c>
      <c r="Q72" s="143">
        <v>0</v>
      </c>
      <c r="R72" s="143">
        <v>0</v>
      </c>
      <c r="S72" s="143">
        <v>0</v>
      </c>
      <c r="T72" s="143">
        <v>0</v>
      </c>
      <c r="U72" s="143">
        <v>0</v>
      </c>
    </row>
    <row r="73" spans="2:21" x14ac:dyDescent="0.15">
      <c r="N73" s="143">
        <v>23.688122434019437</v>
      </c>
      <c r="O73" s="143">
        <v>234.8629331301093</v>
      </c>
      <c r="P73" s="143">
        <v>73.913493255669934</v>
      </c>
      <c r="Q73" s="143">
        <v>129.52714482444367</v>
      </c>
      <c r="R73" s="143">
        <v>212.07948529408728</v>
      </c>
      <c r="S73" s="143">
        <v>88.355619315416206</v>
      </c>
      <c r="T73" s="143">
        <v>149.46247153615084</v>
      </c>
      <c r="U73" s="143">
        <v>357.03273021010341</v>
      </c>
    </row>
    <row r="74" spans="2:21" x14ac:dyDescent="0.15">
      <c r="N74" s="143">
        <v>13.457870351545051</v>
      </c>
      <c r="O74" s="143">
        <v>133.43205706794737</v>
      </c>
      <c r="P74" s="143">
        <v>41.992277447707373</v>
      </c>
      <c r="Q74" s="143">
        <v>73.587914234593072</v>
      </c>
      <c r="R74" s="143">
        <v>120.48815710321104</v>
      </c>
      <c r="S74" s="143">
        <v>50.197244331600508</v>
      </c>
      <c r="T74" s="143">
        <v>84.913718677268136</v>
      </c>
      <c r="U74" s="143">
        <v>202.84006078612751</v>
      </c>
    </row>
    <row r="75" spans="2:21" x14ac:dyDescent="0.15">
      <c r="N75" s="143">
        <v>2.287571363331609</v>
      </c>
      <c r="O75" s="143">
        <v>22.68080645196752</v>
      </c>
      <c r="P75" s="143">
        <v>7.1378553115146328</v>
      </c>
      <c r="Q75" s="143">
        <v>12.508487665065918</v>
      </c>
      <c r="R75" s="143">
        <v>20.480599872792059</v>
      </c>
      <c r="S75" s="143">
        <v>8.5325371438093889</v>
      </c>
      <c r="T75" s="143">
        <v>14.433650059484654</v>
      </c>
      <c r="U75" s="143">
        <v>34.478792132034222</v>
      </c>
    </row>
    <row r="76" spans="2:21" x14ac:dyDescent="0.15">
      <c r="N76" s="143">
        <v>122.97235947181693</v>
      </c>
      <c r="O76" s="143">
        <v>1219.246021710992</v>
      </c>
      <c r="P76" s="143">
        <v>383.70777117398029</v>
      </c>
      <c r="Q76" s="143">
        <v>672.41541236862167</v>
      </c>
      <c r="R76" s="143">
        <v>1100.9701074800269</v>
      </c>
      <c r="S76" s="143">
        <v>458.68130790333527</v>
      </c>
      <c r="T76" s="143">
        <v>775.90585022027187</v>
      </c>
      <c r="U76" s="143">
        <v>1853.4671696709552</v>
      </c>
    </row>
    <row r="77" spans="2:21" x14ac:dyDescent="0.15">
      <c r="N77" s="143">
        <v>8.495319943697148E-2</v>
      </c>
      <c r="O77" s="143">
        <v>0.84229375519859306</v>
      </c>
      <c r="P77" s="143">
        <v>0.26507747716696989</v>
      </c>
      <c r="Q77" s="143">
        <v>0.46452585667868479</v>
      </c>
      <c r="R77" s="143">
        <v>0.76058500883143787</v>
      </c>
      <c r="S77" s="143">
        <v>0.31687157012916689</v>
      </c>
      <c r="T77" s="143">
        <v>0.53602032782970532</v>
      </c>
      <c r="U77" s="143">
        <v>1.2804338047284705</v>
      </c>
    </row>
    <row r="78" spans="2:21" x14ac:dyDescent="0.15">
      <c r="N78" s="143">
        <v>0</v>
      </c>
      <c r="O78" s="143">
        <v>0</v>
      </c>
      <c r="P78" s="143">
        <v>0</v>
      </c>
      <c r="Q78" s="143">
        <v>0</v>
      </c>
      <c r="R78" s="143">
        <v>0</v>
      </c>
      <c r="S78" s="143">
        <v>0</v>
      </c>
      <c r="T78" s="143">
        <v>0</v>
      </c>
      <c r="U78" s="143">
        <v>0</v>
      </c>
    </row>
    <row r="79" spans="2:21" x14ac:dyDescent="0.15">
      <c r="N79" s="143">
        <v>0</v>
      </c>
      <c r="O79" s="143">
        <v>0</v>
      </c>
      <c r="P79" s="143">
        <v>0</v>
      </c>
      <c r="Q79" s="143">
        <v>0</v>
      </c>
      <c r="R79" s="143">
        <v>0</v>
      </c>
      <c r="S79" s="143">
        <v>0</v>
      </c>
      <c r="T79" s="143">
        <v>0</v>
      </c>
      <c r="U79" s="143">
        <v>0</v>
      </c>
    </row>
    <row r="80" spans="2:21" x14ac:dyDescent="0.15">
      <c r="N80" s="143">
        <v>6.8125642177689349E-2</v>
      </c>
      <c r="O80" s="143">
        <v>0.32812198528132752</v>
      </c>
      <c r="P80" s="143">
        <v>8.7585657159738345E-2</v>
      </c>
      <c r="Q80" s="143">
        <v>0.14678696257426549</v>
      </c>
      <c r="R80" s="143">
        <v>0.24444920903373613</v>
      </c>
      <c r="S80" s="143">
        <v>0.1151605263840639</v>
      </c>
      <c r="T80" s="143">
        <v>0.18090079228740649</v>
      </c>
      <c r="U80" s="143">
        <v>0.48401322510177247</v>
      </c>
    </row>
    <row r="81" spans="14:21" x14ac:dyDescent="0.15">
      <c r="N81" s="143">
        <v>0</v>
      </c>
      <c r="O81" s="143">
        <v>0</v>
      </c>
      <c r="P81" s="143">
        <v>0</v>
      </c>
      <c r="Q81" s="143">
        <v>0</v>
      </c>
      <c r="R81" s="143">
        <v>0</v>
      </c>
      <c r="S81" s="143">
        <v>0</v>
      </c>
      <c r="T81" s="143">
        <v>0</v>
      </c>
      <c r="U81" s="143">
        <v>0</v>
      </c>
    </row>
    <row r="82" spans="14:21" x14ac:dyDescent="0.15">
      <c r="N82" s="143">
        <v>0</v>
      </c>
      <c r="O82" s="143">
        <v>0</v>
      </c>
      <c r="P82" s="143">
        <v>0</v>
      </c>
      <c r="Q82" s="143">
        <v>0</v>
      </c>
      <c r="R82" s="143">
        <v>0</v>
      </c>
      <c r="S82" s="143">
        <v>0</v>
      </c>
      <c r="T82" s="143">
        <v>0</v>
      </c>
      <c r="U82" s="143">
        <v>0</v>
      </c>
    </row>
    <row r="83" spans="14:21" x14ac:dyDescent="0.15">
      <c r="N83" s="143">
        <v>5.3445493704362038E-2</v>
      </c>
      <c r="O83" s="143">
        <v>0.25741616428181119</v>
      </c>
      <c r="P83" s="143">
        <v>6.8712140373132807E-2</v>
      </c>
      <c r="Q83" s="143">
        <v>0.11515637039696848</v>
      </c>
      <c r="R83" s="143">
        <v>0.19177373225154598</v>
      </c>
      <c r="S83" s="143">
        <v>9.0345000665052994E-2</v>
      </c>
      <c r="T83" s="143">
        <v>0.14191913420930652</v>
      </c>
      <c r="U83" s="143">
        <v>0.37971496411781991</v>
      </c>
    </row>
    <row r="84" spans="14:21" x14ac:dyDescent="0.15">
      <c r="N84" s="143">
        <v>0.15125425030658082</v>
      </c>
      <c r="O84" s="143">
        <v>0.72850461744473005</v>
      </c>
      <c r="P84" s="143">
        <v>0.19445986104251303</v>
      </c>
      <c r="Q84" s="143">
        <v>0.32590007623035233</v>
      </c>
      <c r="R84" s="143">
        <v>0.54273223221876843</v>
      </c>
      <c r="S84" s="143">
        <v>0.25568227360999829</v>
      </c>
      <c r="T84" s="143">
        <v>0.40164045200382753</v>
      </c>
      <c r="U84" s="143">
        <v>1.0746182371432291</v>
      </c>
    </row>
    <row r="85" spans="14:21" x14ac:dyDescent="0.15">
      <c r="N85" s="143">
        <v>0</v>
      </c>
      <c r="O85" s="143">
        <v>0</v>
      </c>
      <c r="P85" s="143">
        <v>0</v>
      </c>
      <c r="Q85" s="143">
        <v>0</v>
      </c>
      <c r="R85" s="143">
        <v>0</v>
      </c>
      <c r="S85" s="143">
        <v>0</v>
      </c>
      <c r="T85" s="143">
        <v>0</v>
      </c>
      <c r="U85" s="143">
        <v>0</v>
      </c>
    </row>
    <row r="86" spans="14:21" x14ac:dyDescent="0.15">
      <c r="N86" s="143">
        <v>0</v>
      </c>
      <c r="O86" s="143">
        <v>0</v>
      </c>
      <c r="P86" s="143">
        <v>0</v>
      </c>
      <c r="Q86" s="143">
        <v>0</v>
      </c>
      <c r="R86" s="143">
        <v>0</v>
      </c>
      <c r="S86" s="143">
        <v>0</v>
      </c>
      <c r="T86" s="143">
        <v>0</v>
      </c>
      <c r="U86" s="143">
        <v>0</v>
      </c>
    </row>
    <row r="87" spans="14:21" x14ac:dyDescent="0.15">
      <c r="N87" s="143">
        <v>6.8014222196482264</v>
      </c>
      <c r="O87" s="143">
        <v>32.758533939785359</v>
      </c>
      <c r="P87" s="143">
        <v>8.744241018308168</v>
      </c>
      <c r="Q87" s="143">
        <v>14.654689143381576</v>
      </c>
      <c r="R87" s="143">
        <v>24.404941058184654</v>
      </c>
      <c r="S87" s="143">
        <v>11.497218050906955</v>
      </c>
      <c r="T87" s="143">
        <v>18.06049277313787</v>
      </c>
      <c r="U87" s="143">
        <v>48.322161796647151</v>
      </c>
    </row>
    <row r="88" spans="14:21" x14ac:dyDescent="0.15">
      <c r="N88" s="143">
        <v>5.0407066289250704</v>
      </c>
      <c r="O88" s="143">
        <v>24.27818092326628</v>
      </c>
      <c r="P88" s="143">
        <v>6.4805789498808952</v>
      </c>
      <c r="Q88" s="143">
        <v>10.860962064151984</v>
      </c>
      <c r="R88" s="143">
        <v>18.087121222255128</v>
      </c>
      <c r="S88" s="143">
        <v>8.5208801000448826</v>
      </c>
      <c r="T88" s="143">
        <v>13.3850895743858</v>
      </c>
      <c r="U88" s="143">
        <v>35.812780537089949</v>
      </c>
    </row>
    <row r="89" spans="14:21" x14ac:dyDescent="0.15">
      <c r="N89" s="143">
        <v>1.9445281013527737E-4</v>
      </c>
      <c r="O89" s="143">
        <v>9.3656720238617706E-4</v>
      </c>
      <c r="P89" s="143">
        <v>2.4999804211509827E-4</v>
      </c>
      <c r="Q89" s="143">
        <v>4.1897788338405396E-4</v>
      </c>
      <c r="R89" s="143">
        <v>6.9773779905039641E-4</v>
      </c>
      <c r="S89" s="143">
        <v>3.2870571573668953E-4</v>
      </c>
      <c r="T89" s="143">
        <v>5.1634988370802325E-4</v>
      </c>
      <c r="U89" s="143">
        <v>1.3815316634842834E-3</v>
      </c>
    </row>
    <row r="90" spans="14:21" x14ac:dyDescent="0.15">
      <c r="N90" s="143">
        <v>98.059733001395287</v>
      </c>
      <c r="O90" s="143">
        <v>409.20168712999077</v>
      </c>
      <c r="P90" s="143">
        <v>197.33467684732858</v>
      </c>
      <c r="Q90" s="143">
        <v>266.56739983978559</v>
      </c>
      <c r="R90" s="143">
        <v>362.01951716388976</v>
      </c>
      <c r="S90" s="143">
        <v>281.68455944800354</v>
      </c>
      <c r="T90" s="143">
        <v>404.02269340006092</v>
      </c>
      <c r="U90" s="143">
        <v>805.15073316954613</v>
      </c>
    </row>
    <row r="91" spans="14:21" x14ac:dyDescent="0.15">
      <c r="N91" s="143">
        <v>6.7287410481633509</v>
      </c>
      <c r="O91" s="143">
        <v>28.078928066529489</v>
      </c>
      <c r="P91" s="143">
        <v>13.540868404259031</v>
      </c>
      <c r="Q91" s="143">
        <v>18.29153466467848</v>
      </c>
      <c r="R91" s="143">
        <v>24.841344258425433</v>
      </c>
      <c r="S91" s="143">
        <v>19.328855991935264</v>
      </c>
      <c r="T91" s="143">
        <v>27.723551739956545</v>
      </c>
      <c r="U91" s="143">
        <v>55.248475826052427</v>
      </c>
    </row>
    <row r="92" spans="14:21" x14ac:dyDescent="0.15">
      <c r="N92" s="143">
        <v>0.11358996080713112</v>
      </c>
      <c r="O92" s="143">
        <v>0.474009077738833</v>
      </c>
      <c r="P92" s="143">
        <v>0.22858759169430937</v>
      </c>
      <c r="Q92" s="143">
        <v>0.30878505961085223</v>
      </c>
      <c r="R92" s="143">
        <v>0.41935442314000232</v>
      </c>
      <c r="S92" s="143">
        <v>0.32629640208399757</v>
      </c>
      <c r="T92" s="143">
        <v>0.46800985994782862</v>
      </c>
      <c r="U92" s="143">
        <v>0.93266662497704633</v>
      </c>
    </row>
    <row r="93" spans="14:21" x14ac:dyDescent="0.15">
      <c r="N93" s="143">
        <v>0</v>
      </c>
      <c r="O93" s="143">
        <v>0</v>
      </c>
      <c r="P93" s="143">
        <v>0</v>
      </c>
      <c r="Q93" s="143">
        <v>0</v>
      </c>
      <c r="R93" s="143">
        <v>0</v>
      </c>
      <c r="S93" s="143">
        <v>0</v>
      </c>
      <c r="T93" s="143">
        <v>0</v>
      </c>
      <c r="U93" s="143">
        <v>0</v>
      </c>
    </row>
    <row r="94" spans="14:21" x14ac:dyDescent="0.15">
      <c r="N94" s="143">
        <v>0.72529199264839117</v>
      </c>
      <c r="O94" s="143">
        <v>4.9071832470455101</v>
      </c>
      <c r="P94" s="143">
        <v>1.6732386057776805</v>
      </c>
      <c r="Q94" s="143">
        <v>0.96940030910743691</v>
      </c>
      <c r="R94" s="143">
        <v>2.6710441479091402</v>
      </c>
      <c r="S94" s="143">
        <v>1.8245593086834617</v>
      </c>
      <c r="T94" s="143">
        <v>1.8212322995021659</v>
      </c>
      <c r="U94" s="143">
        <v>6.8178100893262119</v>
      </c>
    </row>
    <row r="95" spans="14:21" x14ac:dyDescent="0.15">
      <c r="N95" s="143">
        <v>7.952465774497961</v>
      </c>
      <c r="O95" s="143">
        <v>33.704400183760399</v>
      </c>
      <c r="P95" s="143">
        <v>11.041997730180753</v>
      </c>
      <c r="Q95" s="143">
        <v>15.601184365612982</v>
      </c>
      <c r="R95" s="143">
        <v>19.781680505009575</v>
      </c>
      <c r="S95" s="143">
        <v>12.81554114743758</v>
      </c>
      <c r="T95" s="143">
        <v>19.428119150865136</v>
      </c>
      <c r="U95" s="143">
        <v>40.237311142635626</v>
      </c>
    </row>
    <row r="96" spans="14:21" x14ac:dyDescent="0.15">
      <c r="N96" s="143">
        <v>0</v>
      </c>
      <c r="O96" s="143">
        <v>0</v>
      </c>
      <c r="P96" s="143">
        <v>0</v>
      </c>
      <c r="Q96" s="143">
        <v>0</v>
      </c>
      <c r="R96" s="143">
        <v>0</v>
      </c>
      <c r="S96" s="143">
        <v>0</v>
      </c>
      <c r="T96" s="143">
        <v>0</v>
      </c>
      <c r="U96" s="143">
        <v>0</v>
      </c>
    </row>
    <row r="97" spans="14:21" x14ac:dyDescent="0.15">
      <c r="N97" s="143">
        <v>0</v>
      </c>
      <c r="O97" s="143">
        <v>0</v>
      </c>
      <c r="P97" s="143">
        <v>0</v>
      </c>
      <c r="Q97" s="143">
        <v>0</v>
      </c>
      <c r="R97" s="143">
        <v>0</v>
      </c>
      <c r="S97" s="143">
        <v>0</v>
      </c>
      <c r="T97" s="143">
        <v>0</v>
      </c>
      <c r="U97" s="143">
        <v>0</v>
      </c>
    </row>
    <row r="98" spans="14:21" x14ac:dyDescent="0.15">
      <c r="N98" s="143">
        <v>0</v>
      </c>
      <c r="O98" s="143">
        <v>0</v>
      </c>
      <c r="P98" s="143">
        <v>0</v>
      </c>
      <c r="Q98" s="143">
        <v>0</v>
      </c>
      <c r="R98" s="143">
        <v>0</v>
      </c>
      <c r="S98" s="143">
        <v>0</v>
      </c>
      <c r="T98" s="143">
        <v>0</v>
      </c>
      <c r="U98" s="143">
        <v>0</v>
      </c>
    </row>
    <row r="99" spans="14:21" x14ac:dyDescent="0.15">
      <c r="N99" s="143">
        <v>651.840329521282</v>
      </c>
      <c r="O99" s="143">
        <v>2754.7016542808133</v>
      </c>
      <c r="P99" s="143">
        <v>1438.8577347731011</v>
      </c>
      <c r="Q99" s="143">
        <v>1224.0208110565895</v>
      </c>
      <c r="R99" s="143">
        <v>1935.6363872798318</v>
      </c>
      <c r="S99" s="143">
        <v>1644.7817657387693</v>
      </c>
      <c r="T99" s="143">
        <v>1476.9965988480044</v>
      </c>
      <c r="U99" s="143">
        <v>3427.14471850161</v>
      </c>
    </row>
    <row r="100" spans="14:21" x14ac:dyDescent="0.15">
      <c r="N100" s="143">
        <v>535.83417912785296</v>
      </c>
      <c r="O100" s="143">
        <v>2264.4553164541594</v>
      </c>
      <c r="P100" s="143">
        <v>1182.7883582473776</v>
      </c>
      <c r="Q100" s="143">
        <v>1006.1853445146537</v>
      </c>
      <c r="R100" s="143">
        <v>1591.1567414520161</v>
      </c>
      <c r="S100" s="143">
        <v>1352.0646811410884</v>
      </c>
      <c r="T100" s="143">
        <v>1214.1397582742109</v>
      </c>
      <c r="U100" s="143">
        <v>2817.2256207886426</v>
      </c>
    </row>
    <row r="101" spans="14:21" x14ac:dyDescent="0.15">
      <c r="N101" s="143">
        <v>65.087291365856544</v>
      </c>
      <c r="O101" s="143">
        <v>275.06133185999573</v>
      </c>
      <c r="P101" s="143">
        <v>143.67222826788219</v>
      </c>
      <c r="Q101" s="143">
        <v>122.22042049104481</v>
      </c>
      <c r="R101" s="143">
        <v>193.27636510272572</v>
      </c>
      <c r="S101" s="143">
        <v>164.2340695588889</v>
      </c>
      <c r="T101" s="143">
        <v>147.4804543717029</v>
      </c>
      <c r="U101" s="143">
        <v>342.20583898190347</v>
      </c>
    </row>
    <row r="102" spans="14:21" x14ac:dyDescent="0.15">
      <c r="N102" s="143">
        <v>263.64666513437561</v>
      </c>
      <c r="O102" s="143">
        <v>1114.1806845929009</v>
      </c>
      <c r="P102" s="143">
        <v>581.96773994381181</v>
      </c>
      <c r="Q102" s="143">
        <v>495.07370175629387</v>
      </c>
      <c r="R102" s="143">
        <v>782.8973681236713</v>
      </c>
      <c r="S102" s="143">
        <v>665.25682405893292</v>
      </c>
      <c r="T102" s="143">
        <v>597.39357947838948</v>
      </c>
      <c r="U102" s="143">
        <v>1386.1604369116251</v>
      </c>
    </row>
    <row r="103" spans="14:21" x14ac:dyDescent="0.15">
      <c r="N103" s="143">
        <v>233.63160266262275</v>
      </c>
      <c r="O103" s="143">
        <v>987.33590604874053</v>
      </c>
      <c r="P103" s="143">
        <v>515.7131637212932</v>
      </c>
      <c r="Q103" s="143">
        <v>438.71164582524915</v>
      </c>
      <c r="R103" s="143">
        <v>693.76779995247512</v>
      </c>
      <c r="S103" s="143">
        <v>589.52013638373853</v>
      </c>
      <c r="T103" s="143">
        <v>529.38283639112558</v>
      </c>
      <c r="U103" s="143">
        <v>1228.3519090147558</v>
      </c>
    </row>
    <row r="104" spans="14:21" x14ac:dyDescent="0.15">
      <c r="N104" s="143">
        <v>379.1127197922259</v>
      </c>
      <c r="O104" s="143">
        <v>1602.1445576058766</v>
      </c>
      <c r="P104" s="143">
        <v>836.84492124708572</v>
      </c>
      <c r="Q104" s="143">
        <v>711.89498063543704</v>
      </c>
      <c r="R104" s="143">
        <v>1125.7732025408479</v>
      </c>
      <c r="S104" s="143">
        <v>956.61109083543749</v>
      </c>
      <c r="T104" s="143">
        <v>859.02662408808885</v>
      </c>
      <c r="U104" s="143">
        <v>1993.2399032550006</v>
      </c>
    </row>
    <row r="105" spans="14:21" x14ac:dyDescent="0.15">
      <c r="N105" s="143">
        <v>45.987008789660557</v>
      </c>
      <c r="O105" s="143">
        <v>194.34282208549391</v>
      </c>
      <c r="P105" s="143">
        <v>101.510692572024</v>
      </c>
      <c r="Q105" s="143">
        <v>86.354055199570212</v>
      </c>
      <c r="R105" s="143">
        <v>136.55817770710394</v>
      </c>
      <c r="S105" s="143">
        <v>116.03852982470711</v>
      </c>
      <c r="T105" s="143">
        <v>104.20137033160405</v>
      </c>
      <c r="U105" s="143">
        <v>241.78334348983643</v>
      </c>
    </row>
    <row r="106" spans="14:21" x14ac:dyDescent="0.15">
      <c r="N106" s="143">
        <v>29.69414913195947</v>
      </c>
      <c r="O106" s="143">
        <v>125.48858674691634</v>
      </c>
      <c r="P106" s="143">
        <v>65.546199308355156</v>
      </c>
      <c r="Q106" s="143">
        <v>55.759447303344068</v>
      </c>
      <c r="R106" s="143">
        <v>88.176617717633874</v>
      </c>
      <c r="S106" s="143">
        <v>74.926930460475674</v>
      </c>
      <c r="T106" s="143">
        <v>67.283589687982996</v>
      </c>
      <c r="U106" s="143">
        <v>156.12127964333251</v>
      </c>
    </row>
    <row r="107" spans="14:21" x14ac:dyDescent="0.15">
      <c r="N107" s="143">
        <v>1.4142388047169833E-2</v>
      </c>
      <c r="O107" s="143">
        <v>8.8120554600365289E-2</v>
      </c>
      <c r="P107" s="143">
        <v>3.4001841740561339E-2</v>
      </c>
      <c r="Q107" s="143">
        <v>2.7878197534238543E-2</v>
      </c>
      <c r="R107" s="143">
        <v>5.7331963917167141E-2</v>
      </c>
      <c r="S107" s="143">
        <v>4.1083807658490422E-2</v>
      </c>
      <c r="T107" s="143">
        <v>3.9577980069281989E-2</v>
      </c>
      <c r="U107" s="143">
        <v>0.11460966643272551</v>
      </c>
    </row>
    <row r="108" spans="14:21" x14ac:dyDescent="0.15">
      <c r="N108" s="143">
        <v>327.4182339609842</v>
      </c>
      <c r="O108" s="143">
        <v>2040.1276125843533</v>
      </c>
      <c r="P108" s="143">
        <v>787.19541119813675</v>
      </c>
      <c r="Q108" s="143">
        <v>645.42354319732476</v>
      </c>
      <c r="R108" s="143">
        <v>1327.3239507121489</v>
      </c>
      <c r="S108" s="143">
        <v>951.15391425195799</v>
      </c>
      <c r="T108" s="143">
        <v>916.29166833819124</v>
      </c>
      <c r="U108" s="143">
        <v>2653.391665756903</v>
      </c>
    </row>
    <row r="109" spans="14:21" x14ac:dyDescent="0.15">
      <c r="N109" s="143">
        <v>2.0881772927498998</v>
      </c>
      <c r="O109" s="143">
        <v>27.558219102553618</v>
      </c>
      <c r="P109" s="143">
        <v>5.6235648097649849</v>
      </c>
      <c r="Q109" s="143">
        <v>8.8952328296863197</v>
      </c>
      <c r="R109" s="143">
        <v>15.767440078576062</v>
      </c>
      <c r="S109" s="143">
        <v>7.6465363705833846</v>
      </c>
      <c r="T109" s="143">
        <v>9.9428394664656192</v>
      </c>
      <c r="U109" s="143">
        <v>43.448190049620123</v>
      </c>
    </row>
    <row r="110" spans="14:21" x14ac:dyDescent="0.15">
      <c r="N110" s="143">
        <v>167.56843642921575</v>
      </c>
      <c r="O110" s="143">
        <v>1165.3089212518578</v>
      </c>
      <c r="P110" s="143">
        <v>293.50980622514862</v>
      </c>
      <c r="Q110" s="143">
        <v>204.9396923641994</v>
      </c>
      <c r="R110" s="143">
        <v>771.75353146405484</v>
      </c>
      <c r="S110" s="143">
        <v>370.18810995654934</v>
      </c>
      <c r="T110" s="143">
        <v>362.31699598370705</v>
      </c>
      <c r="U110" s="143">
        <v>1460.586506325267</v>
      </c>
    </row>
    <row r="111" spans="14:21" x14ac:dyDescent="0.15">
      <c r="N111" s="143">
        <v>172.93040299959947</v>
      </c>
      <c r="O111" s="143">
        <v>1375.78682822416</v>
      </c>
      <c r="P111" s="143">
        <v>317.34528501871506</v>
      </c>
      <c r="Q111" s="143">
        <v>350.43966480212885</v>
      </c>
      <c r="R111" s="143">
        <v>767.82841788764836</v>
      </c>
      <c r="S111" s="143">
        <v>346.52031956260089</v>
      </c>
      <c r="T111" s="143">
        <v>547.39262764882176</v>
      </c>
      <c r="U111" s="143">
        <v>1368.9534538563264</v>
      </c>
    </row>
    <row r="112" spans="14:21" x14ac:dyDescent="0.15">
      <c r="N112" s="143">
        <v>520.81307082209617</v>
      </c>
      <c r="O112" s="143">
        <v>4143.4458624703257</v>
      </c>
      <c r="P112" s="143">
        <v>955.74618190124238</v>
      </c>
      <c r="Q112" s="143">
        <v>1055.4162529991067</v>
      </c>
      <c r="R112" s="143">
        <v>2312.4625239291445</v>
      </c>
      <c r="S112" s="143">
        <v>1043.6123932127207</v>
      </c>
      <c r="T112" s="143">
        <v>1648.5778695133174</v>
      </c>
      <c r="U112" s="143">
        <v>4122.8658451520487</v>
      </c>
    </row>
    <row r="113" spans="14:21" x14ac:dyDescent="0.15">
      <c r="N113" s="143">
        <v>3601.8864360048565</v>
      </c>
      <c r="O113" s="143">
        <v>25048.33539450937</v>
      </c>
      <c r="P113" s="143">
        <v>6308.9983555665294</v>
      </c>
      <c r="Q113" s="143">
        <v>4405.1822279635307</v>
      </c>
      <c r="R113" s="143">
        <v>16588.855491848288</v>
      </c>
      <c r="S113" s="143">
        <v>7957.1998189886663</v>
      </c>
      <c r="T113" s="143">
        <v>7788.0100881588687</v>
      </c>
      <c r="U113" s="143">
        <v>31395.332186959899</v>
      </c>
    </row>
    <row r="114" spans="14:21" x14ac:dyDescent="0.15">
      <c r="N114" s="143">
        <v>13.955941245173179</v>
      </c>
      <c r="O114" s="143">
        <v>97.052781442744276</v>
      </c>
      <c r="P114" s="143">
        <v>24.444971247855847</v>
      </c>
      <c r="Q114" s="143">
        <v>17.068407191630076</v>
      </c>
      <c r="R114" s="143">
        <v>64.275511369451451</v>
      </c>
      <c r="S114" s="143">
        <v>30.831125612356413</v>
      </c>
      <c r="T114" s="143">
        <v>30.175579696431779</v>
      </c>
      <c r="U114" s="143">
        <v>121.64498219435698</v>
      </c>
    </row>
    <row r="115" spans="14:21" x14ac:dyDescent="0.15">
      <c r="N115" s="143">
        <v>195.46852386631164</v>
      </c>
      <c r="O115" s="143">
        <v>1359.3324586612346</v>
      </c>
      <c r="P115" s="143">
        <v>342.37908872147301</v>
      </c>
      <c r="Q115" s="143">
        <v>239.06208115135041</v>
      </c>
      <c r="R115" s="143">
        <v>900.25023088172952</v>
      </c>
      <c r="S115" s="143">
        <v>431.82430383679639</v>
      </c>
      <c r="T115" s="143">
        <v>422.64265207563727</v>
      </c>
      <c r="U115" s="143">
        <v>1703.7736608054674</v>
      </c>
    </row>
    <row r="116" spans="14:21" x14ac:dyDescent="0.15">
      <c r="N116" s="143">
        <v>44.866726505842486</v>
      </c>
      <c r="O116" s="143">
        <v>312.01339451962411</v>
      </c>
      <c r="P116" s="143">
        <v>78.587736946804682</v>
      </c>
      <c r="Q116" s="143">
        <v>54.8729422046029</v>
      </c>
      <c r="R116" s="143">
        <v>206.63828680374775</v>
      </c>
      <c r="S116" s="143">
        <v>99.118479822727679</v>
      </c>
      <c r="T116" s="143">
        <v>97.010976014485067</v>
      </c>
      <c r="U116" s="143">
        <v>391.07445718216536</v>
      </c>
    </row>
    <row r="117" spans="14:21" x14ac:dyDescent="0.15">
      <c r="N117" s="143">
        <v>0</v>
      </c>
      <c r="O117" s="143">
        <v>0</v>
      </c>
      <c r="P117" s="143">
        <v>0</v>
      </c>
      <c r="Q117" s="143">
        <v>0</v>
      </c>
      <c r="R117" s="143">
        <v>0</v>
      </c>
      <c r="S117" s="143">
        <v>0</v>
      </c>
      <c r="T117" s="143">
        <v>0</v>
      </c>
      <c r="U117" s="143">
        <v>0</v>
      </c>
    </row>
    <row r="118" spans="14:21" x14ac:dyDescent="0.15">
      <c r="N118" s="143">
        <v>0</v>
      </c>
      <c r="O118" s="143">
        <v>0</v>
      </c>
      <c r="P118" s="143">
        <v>0</v>
      </c>
      <c r="Q118" s="143">
        <v>0</v>
      </c>
      <c r="R118" s="143">
        <v>0</v>
      </c>
      <c r="S118" s="143">
        <v>0</v>
      </c>
      <c r="T118" s="143">
        <v>0</v>
      </c>
      <c r="U118" s="143">
        <v>0</v>
      </c>
    </row>
    <row r="119" spans="14:21" x14ac:dyDescent="0.15">
      <c r="N119" s="143">
        <v>0</v>
      </c>
      <c r="O119" s="143">
        <v>0</v>
      </c>
      <c r="P119" s="143">
        <v>0</v>
      </c>
      <c r="Q119" s="143">
        <v>0</v>
      </c>
      <c r="R119" s="143">
        <v>0</v>
      </c>
      <c r="S119" s="143">
        <v>0</v>
      </c>
      <c r="T119" s="143">
        <v>0</v>
      </c>
      <c r="U119" s="143">
        <v>0</v>
      </c>
    </row>
    <row r="120" spans="14:21" x14ac:dyDescent="0.15">
      <c r="N120" s="143">
        <v>124.63122830567404</v>
      </c>
      <c r="O120" s="143">
        <v>866.71383529038724</v>
      </c>
      <c r="P120" s="143">
        <v>218.3017783605863</v>
      </c>
      <c r="Q120" s="143">
        <v>152.42659138092839</v>
      </c>
      <c r="R120" s="143">
        <v>574.00183844430103</v>
      </c>
      <c r="S120" s="143">
        <v>275.33227516585356</v>
      </c>
      <c r="T120" s="143">
        <v>269.47803063464272</v>
      </c>
      <c r="U120" s="143">
        <v>1086.3304224176268</v>
      </c>
    </row>
    <row r="121" spans="14:21" x14ac:dyDescent="0.15">
      <c r="N121" s="143">
        <v>741.81766139595777</v>
      </c>
      <c r="O121" s="143">
        <v>5158.7683049848056</v>
      </c>
      <c r="P121" s="143">
        <v>1299.354238127622</v>
      </c>
      <c r="Q121" s="143">
        <v>907.25847036853531</v>
      </c>
      <c r="R121" s="143">
        <v>3416.5169293476847</v>
      </c>
      <c r="S121" s="143">
        <v>1638.8055164586963</v>
      </c>
      <c r="T121" s="143">
        <v>1603.9604616002807</v>
      </c>
      <c r="U121" s="143">
        <v>6465.9484177164186</v>
      </c>
    </row>
    <row r="122" spans="14:21" x14ac:dyDescent="0.15">
      <c r="N122" s="143">
        <v>256.10687166430205</v>
      </c>
      <c r="O122" s="143">
        <v>1781.0252855727058</v>
      </c>
      <c r="P122" s="143">
        <v>448.59210885381481</v>
      </c>
      <c r="Q122" s="143">
        <v>313.22404511073233</v>
      </c>
      <c r="R122" s="143">
        <v>1179.5263287703258</v>
      </c>
      <c r="S122" s="143">
        <v>565.78506542514162</v>
      </c>
      <c r="T122" s="143">
        <v>553.75507684820957</v>
      </c>
      <c r="U122" s="143">
        <v>2232.3192177547676</v>
      </c>
    </row>
    <row r="123" spans="14:21" x14ac:dyDescent="0.15">
      <c r="N123" s="143">
        <v>152.14808132599086</v>
      </c>
      <c r="O123" s="143">
        <v>1058.0722736254997</v>
      </c>
      <c r="P123" s="143">
        <v>266.49979446686382</v>
      </c>
      <c r="Q123" s="143">
        <v>186.08027648406991</v>
      </c>
      <c r="R123" s="143">
        <v>700.73351265299038</v>
      </c>
      <c r="S123" s="143">
        <v>336.12183690319296</v>
      </c>
      <c r="T123" s="143">
        <v>328.97505607509811</v>
      </c>
      <c r="U123" s="143">
        <v>1326.1771684662942</v>
      </c>
    </row>
    <row r="124" spans="14:21" x14ac:dyDescent="0.15">
      <c r="N124" s="143">
        <v>0</v>
      </c>
      <c r="O124" s="143">
        <v>0</v>
      </c>
      <c r="P124" s="143">
        <v>0</v>
      </c>
      <c r="Q124" s="143">
        <v>0</v>
      </c>
      <c r="R124" s="143">
        <v>0</v>
      </c>
      <c r="S124" s="143">
        <v>0</v>
      </c>
      <c r="T124" s="143">
        <v>0</v>
      </c>
      <c r="U124" s="143">
        <v>0</v>
      </c>
    </row>
    <row r="125" spans="14:21" x14ac:dyDescent="0.15">
      <c r="N125" s="143">
        <v>0</v>
      </c>
      <c r="O125" s="143">
        <v>0</v>
      </c>
      <c r="P125" s="143">
        <v>0</v>
      </c>
      <c r="Q125" s="143">
        <v>0</v>
      </c>
      <c r="R125" s="143">
        <v>0</v>
      </c>
      <c r="S125" s="143">
        <v>0</v>
      </c>
      <c r="T125" s="143">
        <v>0</v>
      </c>
      <c r="U125" s="143">
        <v>0</v>
      </c>
    </row>
    <row r="126" spans="14:21" x14ac:dyDescent="0.15">
      <c r="N126" s="143">
        <v>0</v>
      </c>
      <c r="O126" s="143">
        <v>0</v>
      </c>
      <c r="P126" s="143">
        <v>0</v>
      </c>
      <c r="Q126" s="143">
        <v>0</v>
      </c>
      <c r="R126" s="143">
        <v>0</v>
      </c>
      <c r="S126" s="143">
        <v>0</v>
      </c>
      <c r="T126" s="143">
        <v>0</v>
      </c>
      <c r="U126" s="143">
        <v>0</v>
      </c>
    </row>
    <row r="127" spans="14:21" x14ac:dyDescent="0.15">
      <c r="N127" s="143">
        <v>111.19539117623295</v>
      </c>
      <c r="O127" s="143">
        <v>2483.3912276878445</v>
      </c>
      <c r="P127" s="143">
        <v>533.30975002709158</v>
      </c>
      <c r="Q127" s="143">
        <v>1886.5064175501002</v>
      </c>
      <c r="R127" s="143">
        <v>3838.2097653918827</v>
      </c>
      <c r="S127" s="143">
        <v>1354.7014674125714</v>
      </c>
      <c r="T127" s="143">
        <v>1649.4473513541609</v>
      </c>
      <c r="U127" s="143">
        <v>3549.738629400114</v>
      </c>
    </row>
    <row r="128" spans="14:21" x14ac:dyDescent="0.15">
      <c r="N128" s="143">
        <v>0.57815158463726934</v>
      </c>
      <c r="O128" s="143">
        <v>6.7032820256098642</v>
      </c>
      <c r="P128" s="143">
        <v>2.8560343496761411</v>
      </c>
      <c r="Q128" s="143">
        <v>4.0256469127638415</v>
      </c>
      <c r="R128" s="143">
        <v>7.7541940626199759</v>
      </c>
      <c r="S128" s="143">
        <v>3.5328626829926191</v>
      </c>
      <c r="T128" s="143">
        <v>6.6379351254587267</v>
      </c>
      <c r="U128" s="143">
        <v>17.960963256241563</v>
      </c>
    </row>
    <row r="129" spans="14:21" x14ac:dyDescent="0.15">
      <c r="N129" s="143">
        <v>6.9854357949594137</v>
      </c>
      <c r="O129" s="143">
        <v>80.991469105427228</v>
      </c>
      <c r="P129" s="143">
        <v>34.507636246259402</v>
      </c>
      <c r="Q129" s="143">
        <v>48.639316728555478</v>
      </c>
      <c r="R129" s="143">
        <v>93.68896705536352</v>
      </c>
      <c r="S129" s="143">
        <v>42.685320079052048</v>
      </c>
      <c r="T129" s="143">
        <v>80.201924308638695</v>
      </c>
      <c r="U129" s="143">
        <v>217.0108306817443</v>
      </c>
    </row>
    <row r="130" spans="14:21" x14ac:dyDescent="0.15">
      <c r="N130" s="143">
        <v>81.691391223726797</v>
      </c>
      <c r="O130" s="143">
        <v>947.15719715727187</v>
      </c>
      <c r="P130" s="143">
        <v>403.55060092791399</v>
      </c>
      <c r="Q130" s="143">
        <v>568.81396785499635</v>
      </c>
      <c r="R130" s="143">
        <v>1095.6484728682585</v>
      </c>
      <c r="S130" s="143">
        <v>499.18477306799178</v>
      </c>
      <c r="T130" s="143">
        <v>937.92384153332478</v>
      </c>
      <c r="U130" s="143">
        <v>2537.8397553665163</v>
      </c>
    </row>
    <row r="131" spans="14:21" x14ac:dyDescent="0.15">
      <c r="N131" s="143">
        <v>123.12755171832895</v>
      </c>
      <c r="O131" s="143">
        <v>1427.5818422406489</v>
      </c>
      <c r="P131" s="143">
        <v>608.24276269985728</v>
      </c>
      <c r="Q131" s="143">
        <v>857.33233570922732</v>
      </c>
      <c r="R131" s="143">
        <v>1651.3920498517891</v>
      </c>
      <c r="S131" s="143">
        <v>752.3852641290282</v>
      </c>
      <c r="T131" s="143">
        <v>1413.6650701660037</v>
      </c>
      <c r="U131" s="143">
        <v>3825.1031234851171</v>
      </c>
    </row>
    <row r="132" spans="14:21" x14ac:dyDescent="0.15">
      <c r="N132" s="143">
        <v>28.973163979427767</v>
      </c>
      <c r="O132" s="143">
        <v>335.92451268674711</v>
      </c>
      <c r="P132" s="143">
        <v>143.12570222558719</v>
      </c>
      <c r="Q132" s="143">
        <v>201.73900967505062</v>
      </c>
      <c r="R132" s="143">
        <v>388.58932860237167</v>
      </c>
      <c r="S132" s="143">
        <v>177.04389739823259</v>
      </c>
      <c r="T132" s="143">
        <v>332.64975481366429</v>
      </c>
      <c r="U132" s="143">
        <v>900.08563061891869</v>
      </c>
    </row>
    <row r="133" spans="14:21" x14ac:dyDescent="0.15">
      <c r="N133" s="143">
        <v>106.78206521599131</v>
      </c>
      <c r="O133" s="143">
        <v>1238.0668278699602</v>
      </c>
      <c r="P133" s="143">
        <v>527.49703415163754</v>
      </c>
      <c r="Q133" s="143">
        <v>743.51935132202368</v>
      </c>
      <c r="R133" s="143">
        <v>1432.1656778154975</v>
      </c>
      <c r="S133" s="143">
        <v>652.50426261677228</v>
      </c>
      <c r="T133" s="143">
        <v>1225.9975416498426</v>
      </c>
      <c r="U133" s="143">
        <v>3317.3112393582742</v>
      </c>
    </row>
    <row r="134" spans="14:21" x14ac:dyDescent="0.15">
      <c r="N134" s="143">
        <v>16.502809034627941</v>
      </c>
      <c r="O134" s="143">
        <v>191.33906420631553</v>
      </c>
      <c r="P134" s="143">
        <v>81.522892475706016</v>
      </c>
      <c r="Q134" s="143">
        <v>114.9084150376618</v>
      </c>
      <c r="R134" s="143">
        <v>221.33638864476825</v>
      </c>
      <c r="S134" s="143">
        <v>100.84233919304936</v>
      </c>
      <c r="T134" s="143">
        <v>189.47379661412216</v>
      </c>
      <c r="U134" s="143">
        <v>512.67929479374902</v>
      </c>
    </row>
    <row r="135" spans="14:21" x14ac:dyDescent="0.15">
      <c r="N135" s="143">
        <v>27.96114309618455</v>
      </c>
      <c r="O135" s="143">
        <v>324.19080551297492</v>
      </c>
      <c r="P135" s="143">
        <v>138.12637941486511</v>
      </c>
      <c r="Q135" s="143">
        <v>194.69234777437168</v>
      </c>
      <c r="R135" s="143">
        <v>375.01606073869289</v>
      </c>
      <c r="S135" s="143">
        <v>170.85982576749865</v>
      </c>
      <c r="T135" s="143">
        <v>321.03043360607364</v>
      </c>
      <c r="U135" s="143">
        <v>868.6460040893387</v>
      </c>
    </row>
    <row r="136" spans="14:21" x14ac:dyDescent="0.15">
      <c r="N136" s="143">
        <v>7.7714928198882243</v>
      </c>
      <c r="O136" s="143">
        <v>90.10527604866256</v>
      </c>
      <c r="P136" s="143">
        <v>38.390711072404571</v>
      </c>
      <c r="Q136" s="143">
        <v>54.112601105431004</v>
      </c>
      <c r="R136" s="143">
        <v>104.23159787666938</v>
      </c>
      <c r="S136" s="143">
        <v>47.488613201248533</v>
      </c>
      <c r="T136" s="143">
        <v>89.226885365628902</v>
      </c>
      <c r="U136" s="143">
        <v>241.43062251006683</v>
      </c>
    </row>
    <row r="137" spans="14:21" x14ac:dyDescent="0.15">
      <c r="N137" s="143">
        <v>68.217182443949341</v>
      </c>
      <c r="O137" s="143">
        <v>790.93273298069391</v>
      </c>
      <c r="P137" s="143">
        <v>336.98881309869574</v>
      </c>
      <c r="Q137" s="143">
        <v>474.99357815515998</v>
      </c>
      <c r="R137" s="143">
        <v>914.93180185160168</v>
      </c>
      <c r="S137" s="143">
        <v>416.8490489329572</v>
      </c>
      <c r="T137" s="143">
        <v>783.22233050457942</v>
      </c>
      <c r="U137" s="143">
        <v>2119.2475120323629</v>
      </c>
    </row>
    <row r="138" spans="14:21" x14ac:dyDescent="0.15">
      <c r="N138" s="143">
        <v>55.798117024325286</v>
      </c>
      <c r="O138" s="143">
        <v>646.94195233712128</v>
      </c>
      <c r="P138" s="143">
        <v>275.63937054449991</v>
      </c>
      <c r="Q138" s="143">
        <v>388.52011047922457</v>
      </c>
      <c r="R138" s="143">
        <v>748.3667592243188</v>
      </c>
      <c r="S138" s="143">
        <v>340.96090135283629</v>
      </c>
      <c r="T138" s="143">
        <v>640.63524302645192</v>
      </c>
      <c r="U138" s="143">
        <v>1733.4345460112215</v>
      </c>
    </row>
    <row r="139" spans="14:21" x14ac:dyDescent="0.15">
      <c r="N139" s="143">
        <v>0.52281804212510496</v>
      </c>
      <c r="O139" s="143">
        <v>6.0617265048932296</v>
      </c>
      <c r="P139" s="143">
        <v>2.5826899495165239</v>
      </c>
      <c r="Q139" s="143">
        <v>3.6403616164757819</v>
      </c>
      <c r="R139" s="143">
        <v>7.0120581968491491</v>
      </c>
      <c r="S139" s="143">
        <v>3.1947406183758482</v>
      </c>
      <c r="T139" s="143">
        <v>6.0026338044600074</v>
      </c>
      <c r="U139" s="143">
        <v>16.241961267304355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sam105</vt:lpstr>
      <vt:lpstr>sam37</vt:lpstr>
      <vt:lpstr>sam13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sosek_2</dc:creator>
  <cp:lastModifiedBy>Microsoft Office User</cp:lastModifiedBy>
  <dcterms:created xsi:type="dcterms:W3CDTF">2010-12-14T08:44:22Z</dcterms:created>
  <dcterms:modified xsi:type="dcterms:W3CDTF">2016-11-21T01:57:36Z</dcterms:modified>
</cp:coreProperties>
</file>